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<sst xmlns="http://schemas.openxmlformats.org/spreadsheetml/2006/main" count="166" uniqueCount="139">
  <si>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</si>
  <si>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</si>
  <si>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</si>
  <si>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</si>
  <si>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</si>
  <si>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</si>
  <si>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</si>
  <si>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</si>
  <si>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</si>
  <si>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</si>
  <si>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</si>
  <si>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</si>
  <si>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</si>
  <si>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</si>
  <si>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</si>
  <si>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</si>
  <si>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</si>
  <si>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</si>
  <si>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</si>
  <si>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</si>
  <si>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</si>
  <si>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</si>
  <si>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</si>
  <si>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</si>
  <si>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</si>
  <si>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</si>
  <si>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</si>
  <si>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</si>
  <si>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</si>
  <si>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</si>
  <si>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</si>
  <si>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</si>
  <si>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</si>
  <si>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</si>
  <si>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</si>
  <si>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</si>
  <si>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</si>
  <si>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</si>
  <si>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</si>
  <si>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</si>
  <si>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</si>
  <si>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</si>
  <si>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</si>
  <si>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Duborija</t>
  </si>
  <si>
    <t>Miloš</t>
  </si>
  <si>
    <t>Vladimir</t>
  </si>
  <si>
    <t>Prezentacije</t>
  </si>
  <si>
    <t>Nastavnik: Savo Kostić</t>
  </si>
  <si>
    <t>Danilo</t>
  </si>
  <si>
    <t>Jovana</t>
  </si>
  <si>
    <t>Knežević</t>
  </si>
  <si>
    <t>Stefan</t>
  </si>
  <si>
    <t>Šćepanović</t>
  </si>
  <si>
    <t>Adnan</t>
  </si>
  <si>
    <t>Rašović</t>
  </si>
  <si>
    <t>Andrija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</si>
  <si>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</si>
  <si>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</si>
  <si>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</si>
  <si>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Božović</t>
  </si>
  <si>
    <t>Boban</t>
  </si>
  <si>
    <t>Šubarić</t>
  </si>
  <si>
    <t>Ognjen</t>
  </si>
  <si>
    <t>Golubović</t>
  </si>
  <si>
    <t>Mijajlo</t>
  </si>
  <si>
    <t>Vučinić</t>
  </si>
  <si>
    <t>Luka</t>
  </si>
  <si>
    <t>Masoničić</t>
  </si>
  <si>
    <t>Đuro</t>
  </si>
  <si>
    <t>Veljić</t>
  </si>
  <si>
    <t>Rade</t>
  </si>
  <si>
    <t>Lutovac</t>
  </si>
  <si>
    <t>Maksim</t>
  </si>
  <si>
    <t>Vučković</t>
  </si>
  <si>
    <t>Marina</t>
  </si>
  <si>
    <t>Utješinović</t>
  </si>
  <si>
    <t>Petrović</t>
  </si>
  <si>
    <t>Anika</t>
  </si>
  <si>
    <t>Milica</t>
  </si>
  <si>
    <t>Vuk</t>
  </si>
  <si>
    <t>Delijić</t>
  </si>
  <si>
    <t>Damir</t>
  </si>
  <si>
    <t>Čeprnić</t>
  </si>
  <si>
    <t>Đilas</t>
  </si>
  <si>
    <t>Vojislav</t>
  </si>
  <si>
    <t>Turčinović</t>
  </si>
  <si>
    <t>Kadić</t>
  </si>
  <si>
    <t>Milovan</t>
  </si>
  <si>
    <t>Novović</t>
  </si>
  <si>
    <t>Nemanja</t>
  </si>
  <si>
    <t>Živković</t>
  </si>
  <si>
    <t>Mitrić</t>
  </si>
  <si>
    <t>Jovo</t>
  </si>
  <si>
    <t>Domazetović</t>
  </si>
  <si>
    <t>Stojanović</t>
  </si>
  <si>
    <t>Dizdarević</t>
  </si>
  <si>
    <t>Nerma</t>
  </si>
  <si>
    <t>Sonja</t>
  </si>
  <si>
    <t>Lazarević</t>
  </si>
  <si>
    <t>Irina</t>
  </si>
  <si>
    <t>Boljević</t>
  </si>
  <si>
    <t>Miletić</t>
  </si>
  <si>
    <t>Čoković</t>
  </si>
  <si>
    <t>Pejović</t>
  </si>
  <si>
    <t>Vasilisa</t>
  </si>
  <si>
    <t>Radnjić</t>
  </si>
  <si>
    <t>Natalija</t>
  </si>
  <si>
    <t>Radulović</t>
  </si>
  <si>
    <t>Ana</t>
  </si>
  <si>
    <t>Karličić</t>
  </si>
  <si>
    <t>Damjanović</t>
  </si>
  <si>
    <t>Hajdana</t>
  </si>
  <si>
    <t>Bulajić</t>
  </si>
  <si>
    <t>Krnić</t>
  </si>
  <si>
    <t>Admir</t>
  </si>
  <si>
    <t>Blečić</t>
  </si>
  <si>
    <t>Andrijana</t>
  </si>
  <si>
    <t>Rovčanin</t>
  </si>
  <si>
    <t>Raden</t>
  </si>
  <si>
    <t>Dedeić</t>
  </si>
  <si>
    <t>Milka</t>
  </si>
  <si>
    <t>Bektešević</t>
  </si>
  <si>
    <t>Bakir</t>
  </si>
  <si>
    <t>Cmiljanić</t>
  </si>
  <si>
    <t>Dunja</t>
  </si>
  <si>
    <t>Jovanović</t>
  </si>
  <si>
    <t>Milutin</t>
  </si>
  <si>
    <t>Žunjić</t>
  </si>
  <si>
    <t>Predrag</t>
  </si>
  <si>
    <t>Popović</t>
  </si>
  <si>
    <t>Vaso</t>
  </si>
  <si>
    <t>Mićović</t>
  </si>
  <si>
    <t>Kristina</t>
  </si>
  <si>
    <t>Ružica</t>
  </si>
  <si>
    <t>Vuković</t>
  </si>
  <si>
    <t>Bobana</t>
  </si>
  <si>
    <t>Duborija Miloš</t>
  </si>
  <si>
    <t>32/2015</t>
  </si>
  <si>
    <t>7/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</si>
</sst>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3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31">
      <selection activeCell="O48" sqref="O48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4" customWidth="1"/>
    <col min="8" max="8" width="5.8515625" style="0" customWidth="1"/>
    <col min="9" max="9" width="5.7109375" style="0" customWidth="1"/>
    <col min="10" max="10" width="5.00390625" style="55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75" t="s">
        <v>27</v>
      </c>
      <c r="B1" s="83" t="s">
        <v>26</v>
      </c>
      <c r="C1" s="64" t="s">
        <v>28</v>
      </c>
      <c r="D1" s="66" t="s">
        <v>37</v>
      </c>
      <c r="E1" s="70" t="s">
        <v>17</v>
      </c>
      <c r="F1" s="78" t="s">
        <v>32</v>
      </c>
      <c r="G1" s="67" t="s">
        <v>33</v>
      </c>
      <c r="H1" s="80" t="s">
        <v>31</v>
      </c>
      <c r="I1" s="66" t="s">
        <v>34</v>
      </c>
      <c r="J1" s="71" t="s">
        <v>18</v>
      </c>
      <c r="K1" s="73" t="s">
        <v>19</v>
      </c>
      <c r="L1" s="73" t="s">
        <v>29</v>
      </c>
      <c r="M1" s="76" t="s">
        <v>20</v>
      </c>
      <c r="N1" s="84" t="s">
        <v>21</v>
      </c>
      <c r="O1" s="82" t="s">
        <v>22</v>
      </c>
      <c r="P1" s="82" t="s">
        <v>30</v>
      </c>
      <c r="Q1" s="61" t="s">
        <v>23</v>
      </c>
      <c r="R1" s="61" t="s">
        <v>24</v>
      </c>
      <c r="S1" s="61" t="s">
        <v>25</v>
      </c>
    </row>
    <row r="2" spans="1:19" ht="15">
      <c r="A2" s="75"/>
      <c r="B2" s="83"/>
      <c r="C2" s="65"/>
      <c r="D2" s="65"/>
      <c r="E2" s="70"/>
      <c r="F2" s="79"/>
      <c r="G2" s="68"/>
      <c r="H2" s="81"/>
      <c r="I2" s="69"/>
      <c r="J2" s="72"/>
      <c r="K2" s="74"/>
      <c r="L2" s="74"/>
      <c r="M2" s="77"/>
      <c r="N2" s="85"/>
      <c r="O2" s="74"/>
      <c r="P2" s="74"/>
      <c r="Q2" s="62"/>
      <c r="R2" s="63"/>
      <c r="S2" s="62"/>
    </row>
    <row r="3" spans="1:19" ht="15.75" customHeight="1">
      <c r="A3" s="1">
        <v>1</v>
      </c>
      <c r="B3" s="1">
        <v>1</v>
      </c>
      <c r="C3" s="1">
        <v>2018</v>
      </c>
      <c r="D3" s="1" t="s">
        <v>59</v>
      </c>
      <c r="E3" s="1" t="s">
        <v>60</v>
      </c>
      <c r="F3" s="36"/>
      <c r="G3" s="60">
        <v>21</v>
      </c>
      <c r="H3" s="37"/>
      <c r="I3" s="37"/>
      <c r="J3" s="54">
        <v>23.5</v>
      </c>
      <c r="K3" s="57"/>
      <c r="L3" s="37"/>
      <c r="M3" s="32">
        <f>MAX(J3,K3,L3)</f>
        <v>23.5</v>
      </c>
      <c r="N3" s="58">
        <v>41</v>
      </c>
      <c r="O3" s="38"/>
      <c r="P3" s="37"/>
      <c r="Q3" s="32">
        <f>MAX(N3,O3,P3)</f>
        <v>41</v>
      </c>
      <c r="R3" s="32">
        <f>F3+H3+M3+Q3+G3+I3</f>
        <v>85.5</v>
      </c>
      <c r="S3" s="32" t="str">
        <f>IF(R3&gt;=90,"A",IF(R3&gt;=80,"B",IF(R3&gt;=70,"C",IF(R3&gt;=60,"D",IF(R3&gt;=50,"E","F")))))</f>
        <v>B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52</v>
      </c>
      <c r="E4" s="1" t="s">
        <v>48</v>
      </c>
      <c r="F4" s="36"/>
      <c r="G4" s="60"/>
      <c r="H4" s="37"/>
      <c r="I4" s="37"/>
      <c r="J4" s="54"/>
      <c r="K4" s="57"/>
      <c r="L4" s="37"/>
      <c r="M4" s="32">
        <f aca="true" t="shared" si="0" ref="M4:M63">MAX(J4,K4,L4)</f>
        <v>0</v>
      </c>
      <c r="N4" s="58"/>
      <c r="O4" s="38"/>
      <c r="P4" s="37"/>
      <c r="Q4" s="32">
        <f aca="true" t="shared" si="1" ref="Q4:Q63">MAX(N4,O4,P4)</f>
        <v>0</v>
      </c>
      <c r="R4" s="32">
        <f aca="true" t="shared" si="2" ref="R4:R67">F4+H4+M4+Q4+G4+I4</f>
        <v>0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61</v>
      </c>
      <c r="E5" s="1" t="s">
        <v>62</v>
      </c>
      <c r="F5" s="36"/>
      <c r="G5" s="60">
        <v>22</v>
      </c>
      <c r="H5" s="37"/>
      <c r="I5" s="37"/>
      <c r="J5" s="54">
        <v>18</v>
      </c>
      <c r="K5" s="57"/>
      <c r="L5" s="37"/>
      <c r="M5" s="32">
        <f t="shared" si="0"/>
        <v>18</v>
      </c>
      <c r="N5" s="58">
        <v>25</v>
      </c>
      <c r="O5" s="38"/>
      <c r="P5" s="37"/>
      <c r="Q5" s="32">
        <f t="shared" si="1"/>
        <v>25</v>
      </c>
      <c r="R5" s="32">
        <f t="shared" si="2"/>
        <v>65</v>
      </c>
      <c r="S5" s="32" t="str">
        <f t="shared" si="3"/>
        <v>D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63</v>
      </c>
      <c r="E6" s="1" t="s">
        <v>64</v>
      </c>
      <c r="F6" s="36"/>
      <c r="G6" s="60">
        <v>23</v>
      </c>
      <c r="H6" s="37"/>
      <c r="I6" s="37"/>
      <c r="J6" s="54">
        <v>17</v>
      </c>
      <c r="K6" s="57"/>
      <c r="L6" s="37"/>
      <c r="M6" s="32">
        <f t="shared" si="0"/>
        <v>17</v>
      </c>
      <c r="N6" s="58">
        <v>36</v>
      </c>
      <c r="O6" s="38"/>
      <c r="P6" s="37"/>
      <c r="Q6" s="32">
        <f t="shared" si="1"/>
        <v>36</v>
      </c>
      <c r="R6" s="32">
        <f t="shared" si="2"/>
        <v>76</v>
      </c>
      <c r="S6" s="32" t="str">
        <f t="shared" si="3"/>
        <v>C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65</v>
      </c>
      <c r="E7" s="1" t="s">
        <v>66</v>
      </c>
      <c r="F7" s="36"/>
      <c r="G7" s="60">
        <v>21</v>
      </c>
      <c r="H7" s="37"/>
      <c r="I7" s="37"/>
      <c r="J7" s="54">
        <v>20.5</v>
      </c>
      <c r="K7" s="57"/>
      <c r="L7" s="37"/>
      <c r="M7" s="32">
        <f t="shared" si="0"/>
        <v>20.5</v>
      </c>
      <c r="N7" s="58">
        <v>39</v>
      </c>
      <c r="O7" s="38"/>
      <c r="P7" s="37"/>
      <c r="Q7" s="32">
        <f t="shared" si="1"/>
        <v>39</v>
      </c>
      <c r="R7" s="32">
        <f t="shared" si="2"/>
        <v>80.5</v>
      </c>
      <c r="S7" s="32" t="str">
        <f t="shared" si="3"/>
        <v>B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67</v>
      </c>
      <c r="E8" s="1" t="s">
        <v>68</v>
      </c>
      <c r="F8" s="36"/>
      <c r="G8" s="60">
        <v>19</v>
      </c>
      <c r="H8" s="37"/>
      <c r="I8" s="37"/>
      <c r="J8" s="54">
        <v>16.5</v>
      </c>
      <c r="K8" s="57"/>
      <c r="L8" s="37"/>
      <c r="M8" s="32">
        <f t="shared" si="0"/>
        <v>16.5</v>
      </c>
      <c r="N8" s="58">
        <v>25.5</v>
      </c>
      <c r="O8" s="38"/>
      <c r="P8" s="37"/>
      <c r="Q8" s="32">
        <f t="shared" si="1"/>
        <v>25.5</v>
      </c>
      <c r="R8" s="32">
        <f t="shared" si="2"/>
        <v>61</v>
      </c>
      <c r="S8" s="32" t="str">
        <f t="shared" si="3"/>
        <v>D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69</v>
      </c>
      <c r="E9" s="1" t="s">
        <v>70</v>
      </c>
      <c r="F9" s="36"/>
      <c r="G9" s="60">
        <v>24</v>
      </c>
      <c r="H9" s="37"/>
      <c r="I9" s="37"/>
      <c r="J9" s="54">
        <v>16.5</v>
      </c>
      <c r="K9" s="57"/>
      <c r="L9" s="37"/>
      <c r="M9" s="32">
        <f t="shared" si="0"/>
        <v>16.5</v>
      </c>
      <c r="N9" s="58">
        <v>30</v>
      </c>
      <c r="O9" s="38"/>
      <c r="P9" s="37"/>
      <c r="Q9" s="32">
        <f t="shared" si="1"/>
        <v>30</v>
      </c>
      <c r="R9" s="32">
        <f t="shared" si="2"/>
        <v>70.5</v>
      </c>
      <c r="S9" s="32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71</v>
      </c>
      <c r="E10" s="1" t="s">
        <v>72</v>
      </c>
      <c r="F10" s="36"/>
      <c r="G10" s="60">
        <v>13</v>
      </c>
      <c r="H10" s="37"/>
      <c r="I10" s="37"/>
      <c r="J10" s="54">
        <v>13</v>
      </c>
      <c r="K10" s="57"/>
      <c r="L10" s="37"/>
      <c r="M10" s="32">
        <f t="shared" si="0"/>
        <v>13</v>
      </c>
      <c r="N10" s="58">
        <v>25</v>
      </c>
      <c r="O10" s="38"/>
      <c r="P10" s="37"/>
      <c r="Q10" s="32">
        <f t="shared" si="1"/>
        <v>25</v>
      </c>
      <c r="R10" s="32">
        <f t="shared" si="2"/>
        <v>51</v>
      </c>
      <c r="S10" s="32" t="str">
        <f t="shared" si="3"/>
        <v>E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54</v>
      </c>
      <c r="E11" s="1" t="s">
        <v>51</v>
      </c>
      <c r="F11" s="36"/>
      <c r="G11" s="60">
        <v>21</v>
      </c>
      <c r="H11" s="37"/>
      <c r="I11" s="37"/>
      <c r="J11" s="54">
        <v>21</v>
      </c>
      <c r="K11" s="57"/>
      <c r="L11" s="37"/>
      <c r="M11" s="32">
        <f t="shared" si="0"/>
        <v>21</v>
      </c>
      <c r="N11" s="58">
        <v>48.5</v>
      </c>
      <c r="O11" s="38"/>
      <c r="P11" s="37"/>
      <c r="Q11" s="32">
        <f t="shared" si="1"/>
        <v>48.5</v>
      </c>
      <c r="R11" s="32">
        <f t="shared" si="2"/>
        <v>90.5</v>
      </c>
      <c r="S11" s="32" t="str">
        <f t="shared" si="3"/>
        <v>A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73</v>
      </c>
      <c r="E12" s="1" t="s">
        <v>74</v>
      </c>
      <c r="F12" s="36"/>
      <c r="G12" s="60">
        <v>23</v>
      </c>
      <c r="H12" s="37"/>
      <c r="I12" s="37"/>
      <c r="J12" s="54">
        <v>17</v>
      </c>
      <c r="K12" s="57"/>
      <c r="L12" s="37"/>
      <c r="M12" s="32">
        <f t="shared" si="0"/>
        <v>17</v>
      </c>
      <c r="N12" s="58">
        <v>32</v>
      </c>
      <c r="O12" s="38"/>
      <c r="P12" s="37"/>
      <c r="Q12" s="32">
        <f t="shared" si="1"/>
        <v>32</v>
      </c>
      <c r="R12" s="32">
        <f t="shared" si="2"/>
        <v>72</v>
      </c>
      <c r="S12" s="32" t="str">
        <f t="shared" si="3"/>
        <v>C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75</v>
      </c>
      <c r="E13" s="1" t="s">
        <v>66</v>
      </c>
      <c r="F13" s="36"/>
      <c r="G13" s="60">
        <v>21</v>
      </c>
      <c r="H13" s="37"/>
      <c r="I13" s="37"/>
      <c r="J13" s="54">
        <v>20</v>
      </c>
      <c r="K13" s="57"/>
      <c r="L13" s="37"/>
      <c r="M13" s="32">
        <f t="shared" si="0"/>
        <v>20</v>
      </c>
      <c r="N13" s="58">
        <v>49</v>
      </c>
      <c r="O13" s="38"/>
      <c r="P13" s="37"/>
      <c r="Q13" s="32">
        <f t="shared" si="1"/>
        <v>49</v>
      </c>
      <c r="R13" s="32">
        <f t="shared" si="2"/>
        <v>90</v>
      </c>
      <c r="S13" s="32" t="str">
        <f t="shared" si="3"/>
        <v>A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76</v>
      </c>
      <c r="E14" s="1" t="s">
        <v>77</v>
      </c>
      <c r="F14" s="36"/>
      <c r="G14" s="60">
        <v>23</v>
      </c>
      <c r="H14" s="37"/>
      <c r="I14" s="37"/>
      <c r="J14" s="54">
        <v>23</v>
      </c>
      <c r="K14" s="57"/>
      <c r="L14" s="37"/>
      <c r="M14" s="32">
        <f t="shared" si="0"/>
        <v>23</v>
      </c>
      <c r="N14" s="58">
        <v>45</v>
      </c>
      <c r="O14" s="38"/>
      <c r="P14" s="37"/>
      <c r="Q14" s="32">
        <f t="shared" si="1"/>
        <v>45</v>
      </c>
      <c r="R14" s="32">
        <f t="shared" si="2"/>
        <v>91</v>
      </c>
      <c r="S14" s="32" t="str">
        <f t="shared" si="3"/>
        <v>A</v>
      </c>
    </row>
    <row r="15" spans="1:19" ht="15.75" customHeight="1">
      <c r="A15" s="1">
        <v>13</v>
      </c>
      <c r="B15" s="1">
        <v>13</v>
      </c>
      <c r="C15" s="1">
        <v>2018</v>
      </c>
      <c r="D15" s="1" t="s">
        <v>50</v>
      </c>
      <c r="E15" s="1" t="s">
        <v>78</v>
      </c>
      <c r="F15" s="36"/>
      <c r="G15" s="60">
        <v>24</v>
      </c>
      <c r="H15" s="37"/>
      <c r="I15" s="37"/>
      <c r="J15" s="54">
        <v>22</v>
      </c>
      <c r="K15" s="57"/>
      <c r="L15" s="37"/>
      <c r="M15" s="32">
        <f t="shared" si="0"/>
        <v>22</v>
      </c>
      <c r="N15" s="58">
        <v>45</v>
      </c>
      <c r="O15" s="38"/>
      <c r="P15" s="37"/>
      <c r="Q15" s="32">
        <f t="shared" si="1"/>
        <v>45</v>
      </c>
      <c r="R15" s="32">
        <f t="shared" si="2"/>
        <v>91</v>
      </c>
      <c r="S15" s="32" t="str">
        <f t="shared" si="3"/>
        <v>A</v>
      </c>
    </row>
    <row r="16" spans="1:19" ht="15.75" customHeight="1">
      <c r="A16" s="1">
        <v>14</v>
      </c>
      <c r="B16" s="1">
        <v>14</v>
      </c>
      <c r="C16" s="1">
        <v>2018</v>
      </c>
      <c r="D16" s="1" t="s">
        <v>71</v>
      </c>
      <c r="E16" s="1" t="s">
        <v>79</v>
      </c>
      <c r="F16" s="36"/>
      <c r="G16" s="60">
        <v>19</v>
      </c>
      <c r="H16" s="37"/>
      <c r="I16" s="37"/>
      <c r="J16" s="54">
        <v>15.5</v>
      </c>
      <c r="K16" s="57"/>
      <c r="L16" s="37"/>
      <c r="M16" s="32">
        <f t="shared" si="0"/>
        <v>15.5</v>
      </c>
      <c r="N16" s="58">
        <v>36</v>
      </c>
      <c r="O16" s="38"/>
      <c r="P16" s="37"/>
      <c r="Q16" s="32">
        <f t="shared" si="1"/>
        <v>36</v>
      </c>
      <c r="R16" s="32">
        <f t="shared" si="2"/>
        <v>70.5</v>
      </c>
      <c r="S16" s="32" t="str">
        <f t="shared" si="3"/>
        <v>C</v>
      </c>
    </row>
    <row r="17" spans="1:19" ht="15.75" customHeight="1">
      <c r="A17" s="1">
        <v>15</v>
      </c>
      <c r="B17" s="1">
        <v>15</v>
      </c>
      <c r="C17" s="1">
        <v>2018</v>
      </c>
      <c r="D17" s="1" t="s">
        <v>80</v>
      </c>
      <c r="E17" s="1" t="s">
        <v>81</v>
      </c>
      <c r="F17" s="36"/>
      <c r="G17" s="60">
        <v>24</v>
      </c>
      <c r="H17" s="37"/>
      <c r="I17" s="37"/>
      <c r="J17" s="54">
        <v>23</v>
      </c>
      <c r="K17" s="57"/>
      <c r="L17" s="37"/>
      <c r="M17" s="32">
        <f t="shared" si="0"/>
        <v>23</v>
      </c>
      <c r="N17" s="58">
        <v>45</v>
      </c>
      <c r="O17" s="38"/>
      <c r="P17" s="37"/>
      <c r="Q17" s="32">
        <f t="shared" si="1"/>
        <v>45</v>
      </c>
      <c r="R17" s="32">
        <f t="shared" si="2"/>
        <v>92</v>
      </c>
      <c r="S17" s="32" t="str">
        <f t="shared" si="3"/>
        <v>A</v>
      </c>
    </row>
    <row r="18" spans="1:19" ht="15.75" customHeight="1">
      <c r="A18" s="1">
        <v>16</v>
      </c>
      <c r="B18" s="1">
        <v>16</v>
      </c>
      <c r="C18" s="1">
        <v>2018</v>
      </c>
      <c r="D18" s="1" t="s">
        <v>82</v>
      </c>
      <c r="E18" s="1" t="s">
        <v>49</v>
      </c>
      <c r="F18" s="36"/>
      <c r="G18" s="60">
        <v>19</v>
      </c>
      <c r="H18" s="37"/>
      <c r="I18" s="37"/>
      <c r="J18" s="54">
        <v>17</v>
      </c>
      <c r="K18" s="57"/>
      <c r="L18" s="37"/>
      <c r="M18" s="32">
        <f t="shared" si="0"/>
        <v>17</v>
      </c>
      <c r="N18" s="58"/>
      <c r="O18" s="38"/>
      <c r="P18" s="37"/>
      <c r="Q18" s="32">
        <f t="shared" si="1"/>
        <v>0</v>
      </c>
      <c r="R18" s="32">
        <f t="shared" si="2"/>
        <v>36</v>
      </c>
      <c r="S18" s="32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2018</v>
      </c>
      <c r="D19" s="1" t="s">
        <v>83</v>
      </c>
      <c r="E19" s="1" t="s">
        <v>84</v>
      </c>
      <c r="F19" s="36"/>
      <c r="G19" s="60">
        <v>19</v>
      </c>
      <c r="H19" s="37"/>
      <c r="I19" s="37"/>
      <c r="J19" s="54">
        <v>15</v>
      </c>
      <c r="K19" s="57"/>
      <c r="L19" s="37"/>
      <c r="M19" s="32">
        <f t="shared" si="0"/>
        <v>15</v>
      </c>
      <c r="N19" s="58">
        <v>22</v>
      </c>
      <c r="O19" s="38"/>
      <c r="P19" s="37"/>
      <c r="Q19" s="32">
        <f t="shared" si="1"/>
        <v>22</v>
      </c>
      <c r="R19" s="32">
        <f t="shared" si="2"/>
        <v>56</v>
      </c>
      <c r="S19" s="32" t="str">
        <f t="shared" si="3"/>
        <v>E</v>
      </c>
    </row>
    <row r="20" spans="1:19" ht="15.75" customHeight="1">
      <c r="A20" s="1">
        <v>18</v>
      </c>
      <c r="B20" s="1">
        <v>18</v>
      </c>
      <c r="C20" s="1">
        <v>2018</v>
      </c>
      <c r="D20" s="1" t="s">
        <v>85</v>
      </c>
      <c r="E20" s="1" t="s">
        <v>38</v>
      </c>
      <c r="F20" s="36"/>
      <c r="G20" s="60">
        <v>19</v>
      </c>
      <c r="H20" s="37"/>
      <c r="I20" s="37"/>
      <c r="J20" s="54">
        <v>12</v>
      </c>
      <c r="K20" s="57"/>
      <c r="L20" s="37"/>
      <c r="M20" s="32">
        <f t="shared" si="0"/>
        <v>12</v>
      </c>
      <c r="N20" s="58">
        <v>23</v>
      </c>
      <c r="O20" s="38"/>
      <c r="P20" s="37"/>
      <c r="Q20" s="32">
        <f t="shared" si="1"/>
        <v>23</v>
      </c>
      <c r="R20" s="32">
        <f t="shared" si="2"/>
        <v>54</v>
      </c>
      <c r="S20" s="32" t="str">
        <f t="shared" si="3"/>
        <v>E</v>
      </c>
    </row>
    <row r="21" spans="1:19" ht="15.75" customHeight="1">
      <c r="A21" s="1">
        <v>19</v>
      </c>
      <c r="B21" s="1">
        <v>19</v>
      </c>
      <c r="C21" s="1">
        <v>2018</v>
      </c>
      <c r="D21" s="1" t="s">
        <v>86</v>
      </c>
      <c r="E21" s="1" t="s">
        <v>87</v>
      </c>
      <c r="F21" s="36"/>
      <c r="G21" s="60">
        <v>21</v>
      </c>
      <c r="H21" s="37"/>
      <c r="I21" s="37"/>
      <c r="J21" s="54">
        <v>17</v>
      </c>
      <c r="K21" s="57"/>
      <c r="L21" s="37"/>
      <c r="M21" s="32">
        <f t="shared" si="0"/>
        <v>17</v>
      </c>
      <c r="N21" s="58">
        <v>23</v>
      </c>
      <c r="O21" s="38"/>
      <c r="P21" s="37"/>
      <c r="Q21" s="32">
        <f t="shared" si="1"/>
        <v>23</v>
      </c>
      <c r="R21" s="32">
        <f t="shared" si="2"/>
        <v>61</v>
      </c>
      <c r="S21" s="32" t="str">
        <f t="shared" si="3"/>
        <v>D</v>
      </c>
    </row>
    <row r="22" spans="1:19" ht="15.75" customHeight="1">
      <c r="A22" s="31">
        <v>20</v>
      </c>
      <c r="B22" s="1">
        <v>20</v>
      </c>
      <c r="C22" s="1">
        <v>2018</v>
      </c>
      <c r="D22" s="1" t="s">
        <v>88</v>
      </c>
      <c r="E22" s="1" t="s">
        <v>89</v>
      </c>
      <c r="F22" s="36"/>
      <c r="G22" s="60">
        <v>24</v>
      </c>
      <c r="H22" s="37"/>
      <c r="I22" s="37"/>
      <c r="J22" s="54">
        <v>21.5</v>
      </c>
      <c r="K22" s="57"/>
      <c r="L22" s="37"/>
      <c r="M22" s="32">
        <f t="shared" si="0"/>
        <v>21.5</v>
      </c>
      <c r="N22" s="58">
        <v>45</v>
      </c>
      <c r="O22" s="38"/>
      <c r="P22" s="37"/>
      <c r="Q22" s="32">
        <f t="shared" si="1"/>
        <v>45</v>
      </c>
      <c r="R22" s="32">
        <f t="shared" si="2"/>
        <v>90.5</v>
      </c>
      <c r="S22" s="32" t="str">
        <f t="shared" si="3"/>
        <v>A</v>
      </c>
    </row>
    <row r="23" spans="1:19" s="24" customFormat="1" ht="15.75" customHeight="1">
      <c r="A23" s="1">
        <v>21</v>
      </c>
      <c r="B23" s="1">
        <v>22</v>
      </c>
      <c r="C23" s="1">
        <v>2018</v>
      </c>
      <c r="D23" s="1" t="s">
        <v>90</v>
      </c>
      <c r="E23" s="1" t="s">
        <v>55</v>
      </c>
      <c r="F23" s="36"/>
      <c r="G23" s="60">
        <v>20</v>
      </c>
      <c r="H23" s="37"/>
      <c r="I23" s="37"/>
      <c r="J23" s="54">
        <v>20.5</v>
      </c>
      <c r="K23" s="57"/>
      <c r="L23" s="37"/>
      <c r="M23" s="32">
        <f t="shared" si="0"/>
        <v>20.5</v>
      </c>
      <c r="N23" s="58">
        <v>40</v>
      </c>
      <c r="O23" s="38"/>
      <c r="P23" s="37"/>
      <c r="Q23" s="32">
        <f t="shared" si="1"/>
        <v>40</v>
      </c>
      <c r="R23" s="32">
        <f t="shared" si="2"/>
        <v>80.5</v>
      </c>
      <c r="S23" s="32" t="str">
        <f t="shared" si="3"/>
        <v>B</v>
      </c>
    </row>
    <row r="24" spans="1:19" ht="15.75" customHeight="1">
      <c r="A24" s="1">
        <v>22</v>
      </c>
      <c r="B24" s="1">
        <v>23</v>
      </c>
      <c r="C24" s="1">
        <v>2018</v>
      </c>
      <c r="D24" s="1" t="s">
        <v>91</v>
      </c>
      <c r="E24" s="1" t="s">
        <v>92</v>
      </c>
      <c r="F24" s="36"/>
      <c r="G24" s="60"/>
      <c r="H24" s="37"/>
      <c r="I24" s="37"/>
      <c r="J24" s="54">
        <v>13</v>
      </c>
      <c r="K24" s="57"/>
      <c r="L24" s="37"/>
      <c r="M24" s="32">
        <f t="shared" si="0"/>
        <v>13</v>
      </c>
      <c r="N24" s="58"/>
      <c r="O24" s="38"/>
      <c r="P24" s="37"/>
      <c r="Q24" s="32">
        <f t="shared" si="1"/>
        <v>0</v>
      </c>
      <c r="R24" s="32">
        <f t="shared" si="2"/>
        <v>13</v>
      </c>
      <c r="S24" s="32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2018</v>
      </c>
      <c r="D25" s="1" t="s">
        <v>93</v>
      </c>
      <c r="E25" s="1" t="s">
        <v>79</v>
      </c>
      <c r="F25" s="36"/>
      <c r="G25" s="60">
        <v>15</v>
      </c>
      <c r="H25" s="37"/>
      <c r="I25" s="37"/>
      <c r="J25" s="54">
        <v>13</v>
      </c>
      <c r="K25" s="57"/>
      <c r="L25" s="37"/>
      <c r="M25" s="32">
        <f t="shared" si="0"/>
        <v>13</v>
      </c>
      <c r="N25" s="58">
        <v>23</v>
      </c>
      <c r="O25" s="38"/>
      <c r="P25" s="37"/>
      <c r="Q25" s="32">
        <f t="shared" si="1"/>
        <v>23</v>
      </c>
      <c r="R25" s="32">
        <f t="shared" si="2"/>
        <v>51</v>
      </c>
      <c r="S25" s="32" t="str">
        <f t="shared" si="3"/>
        <v>E</v>
      </c>
    </row>
    <row r="26" spans="1:19" ht="15.75" customHeight="1">
      <c r="A26" s="1">
        <v>24</v>
      </c>
      <c r="B26" s="1">
        <v>25</v>
      </c>
      <c r="C26" s="1">
        <v>2018</v>
      </c>
      <c r="D26" s="1" t="s">
        <v>94</v>
      </c>
      <c r="E26" s="1" t="s">
        <v>49</v>
      </c>
      <c r="F26" s="36"/>
      <c r="G26" s="60">
        <v>19</v>
      </c>
      <c r="H26" s="37"/>
      <c r="I26" s="37"/>
      <c r="J26" s="54">
        <v>15</v>
      </c>
      <c r="K26" s="57"/>
      <c r="L26" s="37"/>
      <c r="M26" s="32">
        <f t="shared" si="0"/>
        <v>15</v>
      </c>
      <c r="N26" s="58"/>
      <c r="O26" s="38"/>
      <c r="P26" s="37"/>
      <c r="Q26" s="32">
        <f t="shared" si="1"/>
        <v>0</v>
      </c>
      <c r="R26" s="32">
        <f t="shared" si="2"/>
        <v>34</v>
      </c>
      <c r="S26" s="32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2018</v>
      </c>
      <c r="D27" s="1" t="s">
        <v>95</v>
      </c>
      <c r="E27" s="1" t="s">
        <v>96</v>
      </c>
      <c r="F27" s="36"/>
      <c r="G27" s="60">
        <v>19</v>
      </c>
      <c r="H27" s="37"/>
      <c r="I27" s="37"/>
      <c r="J27" s="54">
        <v>15</v>
      </c>
      <c r="K27" s="57"/>
      <c r="L27" s="37"/>
      <c r="M27" s="32">
        <f t="shared" si="0"/>
        <v>15</v>
      </c>
      <c r="N27" s="58">
        <v>30</v>
      </c>
      <c r="O27" s="38"/>
      <c r="P27" s="37"/>
      <c r="Q27" s="32">
        <f t="shared" si="1"/>
        <v>30</v>
      </c>
      <c r="R27" s="32">
        <f t="shared" si="2"/>
        <v>64</v>
      </c>
      <c r="S27" s="32" t="str">
        <f t="shared" si="3"/>
        <v>D</v>
      </c>
    </row>
    <row r="28" spans="1:19" ht="15.75" customHeight="1">
      <c r="A28" s="1">
        <v>26</v>
      </c>
      <c r="B28" s="1">
        <v>27</v>
      </c>
      <c r="C28" s="1">
        <v>2018</v>
      </c>
      <c r="D28" s="1" t="s">
        <v>50</v>
      </c>
      <c r="E28" s="1" t="s">
        <v>97</v>
      </c>
      <c r="F28" s="36"/>
      <c r="G28" s="60">
        <v>20</v>
      </c>
      <c r="H28" s="37"/>
      <c r="I28" s="37"/>
      <c r="J28" s="54">
        <v>17.5</v>
      </c>
      <c r="K28" s="57"/>
      <c r="L28" s="37"/>
      <c r="M28" s="32">
        <f t="shared" si="0"/>
        <v>17.5</v>
      </c>
      <c r="N28" s="58">
        <v>24</v>
      </c>
      <c r="O28" s="38"/>
      <c r="P28" s="37"/>
      <c r="Q28" s="32">
        <f t="shared" si="1"/>
        <v>24</v>
      </c>
      <c r="R28" s="32">
        <f t="shared" si="2"/>
        <v>61.5</v>
      </c>
      <c r="S28" s="32" t="str">
        <f t="shared" si="3"/>
        <v>D</v>
      </c>
    </row>
    <row r="29" spans="1:19" ht="15.75" customHeight="1">
      <c r="A29" s="1">
        <v>27</v>
      </c>
      <c r="B29" s="1">
        <v>28</v>
      </c>
      <c r="C29" s="1">
        <v>2018</v>
      </c>
      <c r="D29" s="1" t="s">
        <v>98</v>
      </c>
      <c r="E29" s="1" t="s">
        <v>99</v>
      </c>
      <c r="F29" s="36"/>
      <c r="G29" s="60">
        <v>24</v>
      </c>
      <c r="H29" s="37"/>
      <c r="I29" s="37"/>
      <c r="J29" s="54">
        <v>20</v>
      </c>
      <c r="K29" s="57"/>
      <c r="L29" s="37"/>
      <c r="M29" s="32">
        <f t="shared" si="0"/>
        <v>20</v>
      </c>
      <c r="N29" s="58">
        <v>46</v>
      </c>
      <c r="O29" s="38"/>
      <c r="P29" s="37"/>
      <c r="Q29" s="32">
        <f t="shared" si="1"/>
        <v>46</v>
      </c>
      <c r="R29" s="32">
        <f t="shared" si="2"/>
        <v>90</v>
      </c>
      <c r="S29" s="32" t="str">
        <f t="shared" si="3"/>
        <v>A</v>
      </c>
    </row>
    <row r="30" spans="1:19" ht="15.75" customHeight="1">
      <c r="A30" s="31">
        <v>28</v>
      </c>
      <c r="B30" s="1">
        <v>29</v>
      </c>
      <c r="C30" s="1">
        <v>2018</v>
      </c>
      <c r="D30" s="1" t="s">
        <v>100</v>
      </c>
      <c r="E30" s="1" t="s">
        <v>66</v>
      </c>
      <c r="F30" s="36"/>
      <c r="G30" s="60">
        <v>24</v>
      </c>
      <c r="H30" s="37"/>
      <c r="I30" s="37"/>
      <c r="J30" s="54">
        <v>22.5</v>
      </c>
      <c r="K30" s="57"/>
      <c r="L30" s="37"/>
      <c r="M30" s="32">
        <f t="shared" si="0"/>
        <v>22.5</v>
      </c>
      <c r="N30" s="58">
        <v>40</v>
      </c>
      <c r="O30" s="38"/>
      <c r="P30" s="37"/>
      <c r="Q30" s="32">
        <f t="shared" si="1"/>
        <v>40</v>
      </c>
      <c r="R30" s="32">
        <f t="shared" si="2"/>
        <v>86.5</v>
      </c>
      <c r="S30" s="32" t="str">
        <f t="shared" si="3"/>
        <v>B</v>
      </c>
    </row>
    <row r="31" spans="1:19" s="24" customFormat="1" ht="15.75" customHeight="1">
      <c r="A31" s="1">
        <v>29</v>
      </c>
      <c r="B31" s="1">
        <v>30</v>
      </c>
      <c r="C31" s="1">
        <v>2018</v>
      </c>
      <c r="D31" s="1" t="s">
        <v>101</v>
      </c>
      <c r="E31" s="1" t="s">
        <v>45</v>
      </c>
      <c r="F31" s="36"/>
      <c r="G31" s="60"/>
      <c r="H31" s="37"/>
      <c r="I31" s="37"/>
      <c r="J31" s="54"/>
      <c r="K31" s="57"/>
      <c r="L31" s="37"/>
      <c r="M31" s="32">
        <f t="shared" si="0"/>
        <v>0</v>
      </c>
      <c r="N31" s="58"/>
      <c r="O31" s="38"/>
      <c r="P31" s="37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2018</v>
      </c>
      <c r="D32" s="1" t="s">
        <v>102</v>
      </c>
      <c r="E32" s="1" t="s">
        <v>53</v>
      </c>
      <c r="F32" s="36"/>
      <c r="G32" s="60">
        <v>24</v>
      </c>
      <c r="H32" s="37"/>
      <c r="I32" s="37"/>
      <c r="J32" s="54">
        <v>19.5</v>
      </c>
      <c r="K32" s="57"/>
      <c r="L32" s="37"/>
      <c r="M32" s="32">
        <f t="shared" si="0"/>
        <v>19.5</v>
      </c>
      <c r="N32" s="58">
        <v>33</v>
      </c>
      <c r="O32" s="38"/>
      <c r="P32" s="37"/>
      <c r="Q32" s="32">
        <f t="shared" si="1"/>
        <v>33</v>
      </c>
      <c r="R32" s="32">
        <f t="shared" si="2"/>
        <v>76.5</v>
      </c>
      <c r="S32" s="32" t="str">
        <f t="shared" si="3"/>
        <v>C</v>
      </c>
    </row>
    <row r="33" spans="1:19" ht="15.75" customHeight="1">
      <c r="A33" s="1">
        <v>31</v>
      </c>
      <c r="B33" s="1">
        <v>32</v>
      </c>
      <c r="C33" s="1">
        <v>2018</v>
      </c>
      <c r="D33" s="1" t="s">
        <v>103</v>
      </c>
      <c r="E33" s="1" t="s">
        <v>104</v>
      </c>
      <c r="F33" s="36"/>
      <c r="G33" s="60">
        <v>15</v>
      </c>
      <c r="H33" s="37"/>
      <c r="I33" s="37"/>
      <c r="J33" s="54">
        <v>16.5</v>
      </c>
      <c r="K33" s="57"/>
      <c r="L33" s="37"/>
      <c r="M33" s="32">
        <f t="shared" si="0"/>
        <v>16.5</v>
      </c>
      <c r="N33" s="58">
        <v>20</v>
      </c>
      <c r="O33" s="38"/>
      <c r="P33" s="37"/>
      <c r="Q33" s="32">
        <f t="shared" si="1"/>
        <v>20</v>
      </c>
      <c r="R33" s="32">
        <f t="shared" si="2"/>
        <v>51.5</v>
      </c>
      <c r="S33" s="32" t="str">
        <f t="shared" si="3"/>
        <v>E</v>
      </c>
    </row>
    <row r="34" spans="1:19" ht="15.75" customHeight="1">
      <c r="A34" s="1">
        <v>32</v>
      </c>
      <c r="B34" s="1">
        <v>33</v>
      </c>
      <c r="C34" s="1">
        <v>2018</v>
      </c>
      <c r="D34" s="1" t="s">
        <v>105</v>
      </c>
      <c r="E34" s="1" t="s">
        <v>106</v>
      </c>
      <c r="F34" s="36"/>
      <c r="G34" s="60">
        <v>24</v>
      </c>
      <c r="H34" s="37"/>
      <c r="I34" s="37"/>
      <c r="J34" s="54">
        <v>12</v>
      </c>
      <c r="K34" s="57">
        <v>16</v>
      </c>
      <c r="L34" s="37"/>
      <c r="M34" s="32">
        <f t="shared" si="0"/>
        <v>16</v>
      </c>
      <c r="N34" s="58">
        <v>25</v>
      </c>
      <c r="O34" s="38"/>
      <c r="P34" s="37"/>
      <c r="Q34" s="32">
        <f t="shared" si="1"/>
        <v>25</v>
      </c>
      <c r="R34" s="32">
        <f t="shared" si="2"/>
        <v>65</v>
      </c>
      <c r="S34" s="32" t="str">
        <f t="shared" si="3"/>
        <v>D</v>
      </c>
    </row>
    <row r="35" spans="1:19" ht="15.75" customHeight="1">
      <c r="A35" s="23">
        <v>33</v>
      </c>
      <c r="B35" s="1">
        <v>34</v>
      </c>
      <c r="C35" s="1">
        <v>2018</v>
      </c>
      <c r="D35" s="1" t="s">
        <v>107</v>
      </c>
      <c r="E35" s="1" t="s">
        <v>108</v>
      </c>
      <c r="F35" s="36"/>
      <c r="G35" s="60">
        <v>19</v>
      </c>
      <c r="H35" s="37"/>
      <c r="I35" s="37"/>
      <c r="J35" s="54">
        <v>13</v>
      </c>
      <c r="K35" s="57"/>
      <c r="L35" s="37"/>
      <c r="M35" s="32">
        <f t="shared" si="0"/>
        <v>13</v>
      </c>
      <c r="N35" s="58">
        <v>20</v>
      </c>
      <c r="O35" s="38"/>
      <c r="P35" s="37"/>
      <c r="Q35" s="32">
        <f t="shared" si="1"/>
        <v>20</v>
      </c>
      <c r="R35" s="32">
        <f t="shared" si="2"/>
        <v>52</v>
      </c>
      <c r="S35" s="32" t="str">
        <f t="shared" si="3"/>
        <v>E</v>
      </c>
    </row>
    <row r="36" spans="1:19" ht="15.75" customHeight="1">
      <c r="A36" s="23">
        <v>34</v>
      </c>
      <c r="B36" s="1">
        <v>35</v>
      </c>
      <c r="C36" s="1">
        <v>2018</v>
      </c>
      <c r="D36" s="1" t="s">
        <v>109</v>
      </c>
      <c r="E36" s="1" t="s">
        <v>78</v>
      </c>
      <c r="F36" s="36"/>
      <c r="G36" s="60"/>
      <c r="H36" s="37"/>
      <c r="I36" s="37"/>
      <c r="J36" s="54"/>
      <c r="K36" s="57"/>
      <c r="L36" s="37"/>
      <c r="M36" s="32">
        <f t="shared" si="0"/>
        <v>0</v>
      </c>
      <c r="N36" s="58"/>
      <c r="O36" s="38"/>
      <c r="P36" s="37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36</v>
      </c>
      <c r="C37" s="1">
        <v>2018</v>
      </c>
      <c r="D37" s="1" t="s">
        <v>110</v>
      </c>
      <c r="E37" s="1" t="s">
        <v>111</v>
      </c>
      <c r="F37" s="36"/>
      <c r="G37" s="60"/>
      <c r="H37" s="37"/>
      <c r="I37" s="37"/>
      <c r="J37" s="54">
        <v>12.5</v>
      </c>
      <c r="K37" s="57"/>
      <c r="L37" s="37"/>
      <c r="M37" s="32">
        <f t="shared" si="0"/>
        <v>12.5</v>
      </c>
      <c r="N37" s="58"/>
      <c r="O37" s="38"/>
      <c r="P37" s="37"/>
      <c r="Q37" s="32">
        <f t="shared" si="1"/>
        <v>0</v>
      </c>
      <c r="R37" s="32">
        <f t="shared" si="2"/>
        <v>12.5</v>
      </c>
      <c r="S37" s="32" t="str">
        <f t="shared" si="3"/>
        <v>F</v>
      </c>
    </row>
    <row r="38" spans="1:19" ht="15.75" customHeight="1">
      <c r="A38" s="23">
        <v>36</v>
      </c>
      <c r="B38" s="1">
        <v>37</v>
      </c>
      <c r="C38" s="1">
        <v>2018</v>
      </c>
      <c r="D38" s="1" t="s">
        <v>112</v>
      </c>
      <c r="E38" s="1" t="s">
        <v>49</v>
      </c>
      <c r="F38" s="36"/>
      <c r="G38" s="60">
        <v>21</v>
      </c>
      <c r="H38" s="37"/>
      <c r="I38" s="37"/>
      <c r="J38" s="54">
        <v>18.5</v>
      </c>
      <c r="K38" s="57"/>
      <c r="L38" s="37"/>
      <c r="M38" s="32">
        <f t="shared" si="0"/>
        <v>18.5</v>
      </c>
      <c r="N38" s="58">
        <v>31</v>
      </c>
      <c r="O38" s="38"/>
      <c r="P38" s="37"/>
      <c r="Q38" s="32">
        <f t="shared" si="1"/>
        <v>31</v>
      </c>
      <c r="R38" s="32">
        <f t="shared" si="2"/>
        <v>70.5</v>
      </c>
      <c r="S38" s="32" t="str">
        <f t="shared" si="3"/>
        <v>C</v>
      </c>
    </row>
    <row r="39" spans="1:19" ht="15.75" customHeight="1">
      <c r="A39" s="23">
        <v>37</v>
      </c>
      <c r="B39" s="1">
        <v>38</v>
      </c>
      <c r="C39" s="1">
        <v>2018</v>
      </c>
      <c r="D39" s="1" t="s">
        <v>113</v>
      </c>
      <c r="E39" s="1" t="s">
        <v>114</v>
      </c>
      <c r="F39" s="36"/>
      <c r="G39" s="60">
        <v>25</v>
      </c>
      <c r="H39" s="37"/>
      <c r="I39" s="37"/>
      <c r="J39" s="54">
        <v>25</v>
      </c>
      <c r="K39" s="57"/>
      <c r="L39" s="37"/>
      <c r="M39" s="32">
        <f t="shared" si="0"/>
        <v>25</v>
      </c>
      <c r="N39" s="58">
        <v>50</v>
      </c>
      <c r="O39" s="38"/>
      <c r="P39" s="37"/>
      <c r="Q39" s="32">
        <f t="shared" si="1"/>
        <v>50</v>
      </c>
      <c r="R39" s="32">
        <f t="shared" si="2"/>
        <v>100</v>
      </c>
      <c r="S39" s="32" t="str">
        <f t="shared" si="3"/>
        <v>A</v>
      </c>
    </row>
    <row r="40" spans="1:19" ht="15.75" customHeight="1">
      <c r="A40" s="23">
        <v>38</v>
      </c>
      <c r="B40" s="1">
        <v>39</v>
      </c>
      <c r="C40" s="1">
        <v>2018</v>
      </c>
      <c r="D40" s="1" t="s">
        <v>115</v>
      </c>
      <c r="E40" s="1" t="s">
        <v>116</v>
      </c>
      <c r="F40" s="36"/>
      <c r="G40" s="60">
        <v>24</v>
      </c>
      <c r="H40" s="37"/>
      <c r="I40" s="37"/>
      <c r="J40" s="54">
        <v>21</v>
      </c>
      <c r="K40" s="57"/>
      <c r="L40" s="37"/>
      <c r="M40" s="32">
        <f aca="true" t="shared" si="4" ref="M40:M51">MAX(J40,K40,L40)</f>
        <v>21</v>
      </c>
      <c r="N40" s="58">
        <v>46</v>
      </c>
      <c r="O40" s="38"/>
      <c r="P40" s="37"/>
      <c r="Q40" s="32">
        <f aca="true" t="shared" si="5" ref="Q40:Q51">MAX(N40,O40,P40)</f>
        <v>46</v>
      </c>
      <c r="R40" s="32">
        <f aca="true" t="shared" si="6" ref="R40:R51">F40+H40+M40+Q40+G40+I40</f>
        <v>91</v>
      </c>
      <c r="S40" s="32" t="str">
        <f aca="true" t="shared" si="7" ref="S40:S51">IF(R40&gt;=90,"A",IF(R40&gt;=80,"B",IF(R40&gt;=70,"C",IF(R40&gt;=60,"D",IF(R40&gt;=50,"E","F")))))</f>
        <v>A</v>
      </c>
    </row>
    <row r="41" spans="1:19" ht="15.75" customHeight="1">
      <c r="A41" s="23">
        <v>39</v>
      </c>
      <c r="B41" s="1">
        <v>40</v>
      </c>
      <c r="C41" s="1">
        <v>2018</v>
      </c>
      <c r="D41" s="1" t="s">
        <v>117</v>
      </c>
      <c r="E41" s="1" t="s">
        <v>118</v>
      </c>
      <c r="F41" s="36"/>
      <c r="G41" s="60">
        <v>23</v>
      </c>
      <c r="H41" s="37"/>
      <c r="I41" s="37"/>
      <c r="J41" s="54">
        <v>19</v>
      </c>
      <c r="K41" s="57"/>
      <c r="L41" s="37"/>
      <c r="M41" s="32">
        <f t="shared" si="4"/>
        <v>19</v>
      </c>
      <c r="N41" s="58">
        <v>28</v>
      </c>
      <c r="O41" s="38"/>
      <c r="P41" s="37"/>
      <c r="Q41" s="32">
        <f t="shared" si="5"/>
        <v>28</v>
      </c>
      <c r="R41" s="32">
        <f t="shared" si="6"/>
        <v>70</v>
      </c>
      <c r="S41" s="32" t="str">
        <f t="shared" si="7"/>
        <v>C</v>
      </c>
    </row>
    <row r="42" spans="1:19" ht="15.75" customHeight="1">
      <c r="A42" s="23">
        <v>40</v>
      </c>
      <c r="B42" s="1">
        <v>41</v>
      </c>
      <c r="C42" s="1">
        <v>2018</v>
      </c>
      <c r="D42" s="1" t="s">
        <v>119</v>
      </c>
      <c r="E42" s="1" t="s">
        <v>120</v>
      </c>
      <c r="F42" s="36"/>
      <c r="G42" s="60">
        <v>24</v>
      </c>
      <c r="H42" s="37"/>
      <c r="I42" s="37"/>
      <c r="J42" s="54">
        <v>17.5</v>
      </c>
      <c r="K42" s="57">
        <v>22</v>
      </c>
      <c r="L42" s="37"/>
      <c r="M42" s="32">
        <f t="shared" si="4"/>
        <v>22</v>
      </c>
      <c r="N42" s="58">
        <v>30</v>
      </c>
      <c r="O42" s="38"/>
      <c r="P42" s="37"/>
      <c r="Q42" s="32">
        <f t="shared" si="5"/>
        <v>30</v>
      </c>
      <c r="R42" s="32">
        <f t="shared" si="6"/>
        <v>76</v>
      </c>
      <c r="S42" s="32" t="str">
        <f t="shared" si="7"/>
        <v>C</v>
      </c>
    </row>
    <row r="43" spans="1:19" ht="15.75" customHeight="1">
      <c r="A43" s="23">
        <v>41</v>
      </c>
      <c r="B43" s="1">
        <v>42</v>
      </c>
      <c r="C43" s="1">
        <v>2018</v>
      </c>
      <c r="D43" s="1" t="s">
        <v>121</v>
      </c>
      <c r="E43" s="1" t="s">
        <v>122</v>
      </c>
      <c r="F43" s="36"/>
      <c r="G43" s="60">
        <v>15</v>
      </c>
      <c r="H43" s="37"/>
      <c r="I43" s="37"/>
      <c r="J43" s="54"/>
      <c r="K43" s="57">
        <v>3</v>
      </c>
      <c r="L43" s="37"/>
      <c r="M43" s="32">
        <f t="shared" si="4"/>
        <v>3</v>
      </c>
      <c r="N43" s="58">
        <v>32</v>
      </c>
      <c r="O43" s="38"/>
      <c r="P43" s="37"/>
      <c r="Q43" s="32">
        <f t="shared" si="5"/>
        <v>32</v>
      </c>
      <c r="R43" s="32">
        <f t="shared" si="6"/>
        <v>50</v>
      </c>
      <c r="S43" s="32" t="str">
        <f t="shared" si="7"/>
        <v>E</v>
      </c>
    </row>
    <row r="44" spans="1:19" ht="15.75" customHeight="1">
      <c r="A44" s="1">
        <v>42</v>
      </c>
      <c r="B44" s="1">
        <v>43</v>
      </c>
      <c r="C44" s="1">
        <v>2018</v>
      </c>
      <c r="D44" s="1" t="s">
        <v>123</v>
      </c>
      <c r="E44" s="1" t="s">
        <v>124</v>
      </c>
      <c r="F44" s="36"/>
      <c r="G44" s="60">
        <v>21</v>
      </c>
      <c r="H44" s="37"/>
      <c r="I44" s="37"/>
      <c r="J44" s="54">
        <v>12.5</v>
      </c>
      <c r="K44" s="57"/>
      <c r="L44" s="37"/>
      <c r="M44" s="32">
        <f t="shared" si="4"/>
        <v>12.5</v>
      </c>
      <c r="N44" s="58" t="s">
        <v>138</v>
      </c>
      <c r="O44" s="38"/>
      <c r="P44" s="37"/>
      <c r="Q44" s="32">
        <f t="shared" si="5"/>
        <v>0</v>
      </c>
      <c r="R44" s="32">
        <f t="shared" si="6"/>
        <v>33.5</v>
      </c>
      <c r="S44" s="32" t="str">
        <f t="shared" si="7"/>
        <v>F</v>
      </c>
    </row>
    <row r="45" spans="1:19" ht="15.75" customHeight="1">
      <c r="A45" s="1">
        <v>43</v>
      </c>
      <c r="B45" s="1">
        <v>44</v>
      </c>
      <c r="C45" s="1">
        <v>2018</v>
      </c>
      <c r="D45" s="1" t="s">
        <v>125</v>
      </c>
      <c r="E45" s="1" t="s">
        <v>126</v>
      </c>
      <c r="F45" s="36"/>
      <c r="G45" s="60">
        <v>20</v>
      </c>
      <c r="H45" s="37"/>
      <c r="I45" s="37"/>
      <c r="J45" s="54">
        <v>16</v>
      </c>
      <c r="K45" s="57"/>
      <c r="L45" s="37"/>
      <c r="M45" s="32">
        <f t="shared" si="4"/>
        <v>16</v>
      </c>
      <c r="N45" s="58">
        <v>34</v>
      </c>
      <c r="O45" s="38"/>
      <c r="P45" s="37"/>
      <c r="Q45" s="32">
        <f t="shared" si="5"/>
        <v>34</v>
      </c>
      <c r="R45" s="32">
        <f t="shared" si="6"/>
        <v>70</v>
      </c>
      <c r="S45" s="32" t="str">
        <f t="shared" si="7"/>
        <v>C</v>
      </c>
    </row>
    <row r="46" spans="1:19" ht="15.75" customHeight="1">
      <c r="A46" s="1">
        <v>44</v>
      </c>
      <c r="B46" s="1">
        <v>45</v>
      </c>
      <c r="C46" s="1">
        <v>2018</v>
      </c>
      <c r="D46" s="1" t="s">
        <v>127</v>
      </c>
      <c r="E46" s="1" t="s">
        <v>128</v>
      </c>
      <c r="F46" s="36"/>
      <c r="G46" s="60">
        <v>21</v>
      </c>
      <c r="H46" s="37"/>
      <c r="I46" s="37"/>
      <c r="J46" s="54">
        <v>21</v>
      </c>
      <c r="K46" s="57"/>
      <c r="L46" s="37"/>
      <c r="M46" s="32">
        <f t="shared" si="4"/>
        <v>21</v>
      </c>
      <c r="N46" s="58">
        <v>34</v>
      </c>
      <c r="O46" s="38"/>
      <c r="P46" s="37"/>
      <c r="Q46" s="32">
        <f t="shared" si="5"/>
        <v>34</v>
      </c>
      <c r="R46" s="32">
        <f t="shared" si="6"/>
        <v>76</v>
      </c>
      <c r="S46" s="32" t="str">
        <f t="shared" si="7"/>
        <v>C</v>
      </c>
    </row>
    <row r="47" spans="1:19" ht="15.75" customHeight="1">
      <c r="A47" s="1">
        <v>45</v>
      </c>
      <c r="B47" s="1">
        <v>46</v>
      </c>
      <c r="C47" s="1">
        <v>2018</v>
      </c>
      <c r="D47" s="1" t="s">
        <v>129</v>
      </c>
      <c r="E47" s="1" t="s">
        <v>38</v>
      </c>
      <c r="F47" s="36"/>
      <c r="G47" s="60"/>
      <c r="H47" s="37"/>
      <c r="I47" s="37"/>
      <c r="J47" s="54">
        <v>17</v>
      </c>
      <c r="K47" s="57"/>
      <c r="L47" s="37"/>
      <c r="M47" s="32">
        <f t="shared" si="4"/>
        <v>17</v>
      </c>
      <c r="N47" s="58">
        <v>38</v>
      </c>
      <c r="O47" s="38"/>
      <c r="P47" s="37"/>
      <c r="Q47" s="32">
        <f t="shared" si="5"/>
        <v>38</v>
      </c>
      <c r="R47" s="32">
        <f t="shared" si="6"/>
        <v>55</v>
      </c>
      <c r="S47" s="32" t="str">
        <f t="shared" si="7"/>
        <v>E</v>
      </c>
    </row>
    <row r="48" spans="1:19" ht="15.75" customHeight="1">
      <c r="A48" s="1">
        <v>46</v>
      </c>
      <c r="B48" s="1">
        <v>47</v>
      </c>
      <c r="C48" s="1">
        <v>2018</v>
      </c>
      <c r="D48" s="1" t="s">
        <v>50</v>
      </c>
      <c r="E48" s="1" t="s">
        <v>130</v>
      </c>
      <c r="F48" s="36"/>
      <c r="G48" s="60">
        <v>19</v>
      </c>
      <c r="H48" s="37"/>
      <c r="I48" s="37"/>
      <c r="J48" s="54">
        <v>13</v>
      </c>
      <c r="K48" s="57"/>
      <c r="L48" s="37"/>
      <c r="M48" s="32">
        <f t="shared" si="4"/>
        <v>13</v>
      </c>
      <c r="N48" s="58"/>
      <c r="O48" s="38"/>
      <c r="P48" s="37"/>
      <c r="Q48" s="32">
        <f t="shared" si="5"/>
        <v>0</v>
      </c>
      <c r="R48" s="32">
        <f t="shared" si="6"/>
        <v>32</v>
      </c>
      <c r="S48" s="32" t="str">
        <f t="shared" si="7"/>
        <v>F</v>
      </c>
    </row>
    <row r="49" spans="1:19" ht="15.75" customHeight="1">
      <c r="A49" s="1">
        <v>47</v>
      </c>
      <c r="B49" s="1">
        <v>48</v>
      </c>
      <c r="C49" s="1">
        <v>2018</v>
      </c>
      <c r="D49" s="1" t="s">
        <v>131</v>
      </c>
      <c r="E49" s="1" t="s">
        <v>132</v>
      </c>
      <c r="F49" s="36"/>
      <c r="G49" s="60">
        <v>24</v>
      </c>
      <c r="H49" s="37"/>
      <c r="I49" s="37"/>
      <c r="J49" s="54">
        <v>16.5</v>
      </c>
      <c r="K49" s="57"/>
      <c r="L49" s="37"/>
      <c r="M49" s="32">
        <f t="shared" si="4"/>
        <v>16.5</v>
      </c>
      <c r="N49" s="58">
        <v>40</v>
      </c>
      <c r="O49" s="38"/>
      <c r="P49" s="37"/>
      <c r="Q49" s="32">
        <f t="shared" si="5"/>
        <v>40</v>
      </c>
      <c r="R49" s="32">
        <f t="shared" si="6"/>
        <v>80.5</v>
      </c>
      <c r="S49" s="32" t="str">
        <f t="shared" si="7"/>
        <v>B</v>
      </c>
    </row>
    <row r="50" spans="1:19" ht="15.75" customHeight="1">
      <c r="A50" s="1">
        <v>48</v>
      </c>
      <c r="B50" s="1">
        <v>49</v>
      </c>
      <c r="C50" s="1">
        <v>2018</v>
      </c>
      <c r="D50" s="1" t="s">
        <v>65</v>
      </c>
      <c r="E50" s="1" t="s">
        <v>133</v>
      </c>
      <c r="F50" s="36"/>
      <c r="G50" s="60"/>
      <c r="H50" s="37"/>
      <c r="I50" s="37"/>
      <c r="J50" s="54"/>
      <c r="K50" s="57"/>
      <c r="L50" s="37"/>
      <c r="M50" s="32">
        <f t="shared" si="4"/>
        <v>0</v>
      </c>
      <c r="N50" s="58"/>
      <c r="O50" s="38"/>
      <c r="P50" s="37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>
        <v>50</v>
      </c>
      <c r="C51" s="1">
        <v>2018</v>
      </c>
      <c r="D51" s="1" t="s">
        <v>134</v>
      </c>
      <c r="E51" s="1" t="s">
        <v>135</v>
      </c>
      <c r="F51" s="36"/>
      <c r="G51" s="60"/>
      <c r="H51" s="37"/>
      <c r="I51" s="37"/>
      <c r="J51" s="54"/>
      <c r="K51" s="57"/>
      <c r="L51" s="37"/>
      <c r="M51" s="32">
        <f t="shared" si="4"/>
        <v>0</v>
      </c>
      <c r="N51" s="59"/>
      <c r="O51" s="38"/>
      <c r="P51" s="37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>
        <v>32</v>
      </c>
      <c r="C52" s="1">
        <v>2015</v>
      </c>
      <c r="D52" s="1" t="s">
        <v>43</v>
      </c>
      <c r="E52" s="1" t="s">
        <v>44</v>
      </c>
      <c r="F52" s="36"/>
      <c r="G52" s="60"/>
      <c r="H52" s="37"/>
      <c r="I52" s="37"/>
      <c r="J52" s="54">
        <v>17.5</v>
      </c>
      <c r="K52" s="57"/>
      <c r="L52" s="37"/>
      <c r="M52" s="32">
        <f t="shared" si="0"/>
        <v>17.5</v>
      </c>
      <c r="N52" s="59"/>
      <c r="O52" s="38"/>
      <c r="P52" s="37"/>
      <c r="Q52" s="32">
        <f t="shared" si="1"/>
        <v>0</v>
      </c>
      <c r="R52" s="32">
        <f t="shared" si="2"/>
        <v>17.5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38"/>
      <c r="H53" s="37"/>
      <c r="I53" s="37"/>
      <c r="J53" s="54"/>
      <c r="K53" s="35"/>
      <c r="L53" s="37"/>
      <c r="M53" s="32">
        <f t="shared" si="0"/>
        <v>0</v>
      </c>
      <c r="N53" s="48"/>
      <c r="O53" s="38"/>
      <c r="P53" s="37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38"/>
      <c r="H54" s="37"/>
      <c r="I54" s="37"/>
      <c r="J54" s="54"/>
      <c r="K54" s="35"/>
      <c r="L54" s="37"/>
      <c r="M54" s="32">
        <f t="shared" si="0"/>
        <v>0</v>
      </c>
      <c r="N54" s="47"/>
      <c r="O54" s="38"/>
      <c r="P54" s="37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38"/>
      <c r="H55" s="37"/>
      <c r="I55" s="37"/>
      <c r="J55" s="54"/>
      <c r="K55" s="35"/>
      <c r="L55" s="37"/>
      <c r="M55" s="32">
        <f t="shared" si="0"/>
        <v>0</v>
      </c>
      <c r="N55" s="48"/>
      <c r="O55" s="38"/>
      <c r="P55" s="37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38"/>
      <c r="H56" s="37"/>
      <c r="I56" s="37"/>
      <c r="J56" s="54"/>
      <c r="K56" s="35"/>
      <c r="L56" s="37"/>
      <c r="M56" s="32">
        <f t="shared" si="0"/>
        <v>0</v>
      </c>
      <c r="N56" s="48"/>
      <c r="O56" s="38"/>
      <c r="P56" s="37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38"/>
      <c r="H57" s="37"/>
      <c r="I57" s="37"/>
      <c r="J57" s="54"/>
      <c r="K57" s="35"/>
      <c r="L57" s="37"/>
      <c r="M57" s="32">
        <f t="shared" si="0"/>
        <v>0</v>
      </c>
      <c r="N57" s="48"/>
      <c r="O57" s="38"/>
      <c r="P57" s="37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38"/>
      <c r="H58" s="37"/>
      <c r="I58" s="37"/>
      <c r="J58" s="54"/>
      <c r="K58" s="35"/>
      <c r="L58" s="37"/>
      <c r="M58" s="32">
        <f t="shared" si="0"/>
        <v>0</v>
      </c>
      <c r="N58" s="48"/>
      <c r="O58" s="38"/>
      <c r="P58" s="37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38"/>
      <c r="H59" s="37"/>
      <c r="I59" s="37"/>
      <c r="J59" s="54"/>
      <c r="K59" s="35"/>
      <c r="L59" s="37"/>
      <c r="M59" s="32">
        <f t="shared" si="0"/>
        <v>0</v>
      </c>
      <c r="N59" s="48"/>
      <c r="O59" s="38"/>
      <c r="P59" s="37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38"/>
      <c r="H60" s="37"/>
      <c r="I60" s="37"/>
      <c r="J60" s="54"/>
      <c r="K60" s="35"/>
      <c r="L60" s="37"/>
      <c r="M60" s="32">
        <f t="shared" si="0"/>
        <v>0</v>
      </c>
      <c r="N60" s="48"/>
      <c r="O60" s="38"/>
      <c r="P60" s="37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38"/>
      <c r="H61" s="37"/>
      <c r="I61" s="37"/>
      <c r="J61" s="54"/>
      <c r="K61" s="35"/>
      <c r="L61" s="37"/>
      <c r="M61" s="32">
        <f t="shared" si="0"/>
        <v>0</v>
      </c>
      <c r="N61" s="48"/>
      <c r="O61" s="38"/>
      <c r="P61" s="37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38"/>
      <c r="H62" s="37"/>
      <c r="I62" s="37"/>
      <c r="J62" s="54"/>
      <c r="K62" s="35"/>
      <c r="L62" s="37"/>
      <c r="M62" s="32">
        <f t="shared" si="0"/>
        <v>0</v>
      </c>
      <c r="N62" s="48"/>
      <c r="O62" s="38"/>
      <c r="P62" s="37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38"/>
      <c r="H63" s="37"/>
      <c r="I63" s="37"/>
      <c r="J63" s="54"/>
      <c r="K63" s="35"/>
      <c r="L63" s="37"/>
      <c r="M63" s="32">
        <f t="shared" si="0"/>
        <v>0</v>
      </c>
      <c r="N63" s="48"/>
      <c r="O63" s="38"/>
      <c r="P63" s="37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38"/>
      <c r="H64" s="37"/>
      <c r="I64" s="37"/>
      <c r="J64" s="54"/>
      <c r="K64" s="35"/>
      <c r="L64" s="37"/>
      <c r="M64" s="32">
        <f aca="true" t="shared" si="8" ref="M64:M69">MAX(J64,K64,L64)</f>
        <v>0</v>
      </c>
      <c r="N64" s="48"/>
      <c r="O64" s="38"/>
      <c r="P64" s="37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6"/>
      <c r="G65" s="38"/>
      <c r="H65" s="37"/>
      <c r="I65" s="37"/>
      <c r="J65" s="54"/>
      <c r="K65" s="35"/>
      <c r="L65" s="37"/>
      <c r="M65" s="32">
        <f t="shared" si="8"/>
        <v>0</v>
      </c>
      <c r="N65" s="48"/>
      <c r="O65" s="38"/>
      <c r="P65" s="37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38"/>
      <c r="H66" s="37"/>
      <c r="I66" s="37"/>
      <c r="J66" s="54"/>
      <c r="K66" s="35"/>
      <c r="L66" s="37"/>
      <c r="M66" s="32">
        <f t="shared" si="8"/>
        <v>0</v>
      </c>
      <c r="N66" s="48"/>
      <c r="O66" s="38"/>
      <c r="P66" s="37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38"/>
      <c r="H67" s="37"/>
      <c r="I67" s="37"/>
      <c r="J67" s="54"/>
      <c r="K67" s="35"/>
      <c r="L67" s="37"/>
      <c r="M67" s="32">
        <f t="shared" si="8"/>
        <v>0</v>
      </c>
      <c r="N67" s="48"/>
      <c r="O67" s="38"/>
      <c r="P67" s="37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38"/>
      <c r="H68" s="37"/>
      <c r="I68" s="37"/>
      <c r="J68" s="54"/>
      <c r="K68" s="35"/>
      <c r="L68" s="37"/>
      <c r="M68" s="32">
        <f t="shared" si="8"/>
        <v>0</v>
      </c>
      <c r="N68" s="48"/>
      <c r="O68" s="38"/>
      <c r="P68" s="37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38"/>
      <c r="H69" s="37"/>
      <c r="I69" s="37"/>
      <c r="J69" s="54"/>
      <c r="K69" s="35"/>
      <c r="L69" s="37"/>
      <c r="M69" s="32">
        <f t="shared" si="8"/>
        <v>0</v>
      </c>
      <c r="N69" s="48"/>
      <c r="O69" s="38"/>
      <c r="P69" s="37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29"/>
      <c r="H213" s="3"/>
      <c r="I213" s="3"/>
      <c r="J213" s="56"/>
      <c r="K213" s="3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24"/>
      <c r="H223"/>
      <c r="I223"/>
      <c r="J223" s="55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3">
      <selection activeCell="B61" sqref="B6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7" t="s">
        <v>58</v>
      </c>
      <c r="B1" s="87"/>
      <c r="C1" s="87"/>
      <c r="D1" s="87"/>
      <c r="E1" s="87"/>
      <c r="F1" s="87"/>
      <c r="G1" s="87"/>
      <c r="H1" s="87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7"/>
      <c r="K3" s="7"/>
      <c r="L3" s="10"/>
    </row>
    <row r="4" spans="1:12" ht="15">
      <c r="A4" s="90" t="s">
        <v>35</v>
      </c>
      <c r="B4" s="90"/>
      <c r="C4" s="88" t="s">
        <v>42</v>
      </c>
      <c r="D4" s="88"/>
      <c r="E4" s="88"/>
      <c r="F4" s="17"/>
      <c r="G4" s="86"/>
      <c r="H4" s="86"/>
      <c r="I4" s="17"/>
      <c r="J4" s="9"/>
      <c r="K4" s="7"/>
      <c r="L4" s="10"/>
    </row>
    <row r="5" spans="1:12" ht="15">
      <c r="A5" s="28"/>
      <c r="B5" s="28"/>
      <c r="C5" s="27"/>
      <c r="D5" s="27"/>
      <c r="E5" s="39" t="s">
        <v>47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86"/>
      <c r="H6" s="86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86"/>
      <c r="H7" s="86"/>
      <c r="I7" s="16"/>
      <c r="J7" s="7"/>
      <c r="K7" s="7"/>
      <c r="L7" s="10"/>
    </row>
    <row r="8" spans="1:12" ht="15.75" thickBot="1">
      <c r="A8" s="95" t="s">
        <v>56</v>
      </c>
      <c r="B8" s="95"/>
      <c r="C8" s="95"/>
      <c r="D8" s="95"/>
      <c r="E8" s="98" t="s">
        <v>39</v>
      </c>
      <c r="F8" s="98"/>
      <c r="G8" s="98"/>
      <c r="H8" s="98"/>
      <c r="I8" s="9"/>
      <c r="J8" s="7"/>
      <c r="K8" s="7"/>
      <c r="L8" s="10"/>
    </row>
    <row r="9" spans="1:12" ht="15">
      <c r="A9" s="96" t="s">
        <v>0</v>
      </c>
      <c r="B9" s="91" t="s">
        <v>1</v>
      </c>
      <c r="C9" s="91" t="s">
        <v>2</v>
      </c>
      <c r="D9" s="91" t="s">
        <v>3</v>
      </c>
      <c r="E9" s="91"/>
      <c r="F9" s="91" t="s">
        <v>4</v>
      </c>
      <c r="G9" s="91" t="s">
        <v>5</v>
      </c>
      <c r="H9" s="92"/>
      <c r="I9" s="7"/>
      <c r="J9" s="7"/>
      <c r="K9" s="7"/>
      <c r="L9" s="10"/>
    </row>
    <row r="10" spans="1:12" ht="15">
      <c r="A10" s="97"/>
      <c r="B10" s="93"/>
      <c r="C10" s="93"/>
      <c r="D10" s="93"/>
      <c r="E10" s="93"/>
      <c r="F10" s="93"/>
      <c r="G10" s="93"/>
      <c r="H10" s="94"/>
      <c r="I10" s="7"/>
      <c r="J10" s="7"/>
      <c r="K10" s="7"/>
      <c r="L10" s="10"/>
    </row>
    <row r="11" spans="1:12" ht="33.75">
      <c r="A11" s="97"/>
      <c r="B11" s="93"/>
      <c r="C11" s="93"/>
      <c r="D11" s="15" t="s">
        <v>6</v>
      </c>
      <c r="E11" s="15" t="s">
        <v>7</v>
      </c>
      <c r="F11" s="93"/>
      <c r="G11" s="93"/>
      <c r="H11" s="94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1/2018</v>
      </c>
      <c r="C12" s="1" t="str">
        <f>Sheet1!D3&amp;" "&amp;Sheet1!E3</f>
        <v>Božović Boban</v>
      </c>
      <c r="D12" s="40">
        <f>Sheet1!G3+Sheet1!I3+Sheet1!M3+Sheet1!F3+Sheet1!H3</f>
        <v>44.5</v>
      </c>
      <c r="E12" s="40">
        <f>Sheet1!Q3</f>
        <v>41</v>
      </c>
      <c r="F12" s="40">
        <f>Sheet1!R3</f>
        <v>85.5</v>
      </c>
      <c r="G12" s="40" t="str">
        <f>Sheet1!S3</f>
        <v>B</v>
      </c>
      <c r="H12" s="6" t="str">
        <f>IF(F12&gt;=90,"Odlican",IF(F12&gt;=80,"Vrlo dobar",IF(F12&gt;=70,"Dobar",IF(F12&gt;=60,"Zadovoljavajuci",IF(F12&gt;=50,"Dovoljan","Nedovoljan")))))</f>
        <v>Vrlo dobar</v>
      </c>
    </row>
    <row r="13" spans="1:8" ht="15">
      <c r="A13" s="5">
        <f>Sheet1!A4</f>
        <v>2</v>
      </c>
      <c r="B13" s="1" t="str">
        <f>Sheet1!B4&amp;"/"&amp;Sheet1!C4</f>
        <v>2/2018</v>
      </c>
      <c r="C13" s="1" t="str">
        <f>Sheet1!D4&amp;" "&amp;Sheet1!E4</f>
        <v>Šćepanović Danilo</v>
      </c>
      <c r="D13" s="40">
        <f>Sheet1!G4+Sheet1!I4+Sheet1!M4+Sheet1!F4+Sheet1!H4</f>
        <v>0</v>
      </c>
      <c r="E13" s="40">
        <f>Sheet1!Q4</f>
        <v>0</v>
      </c>
      <c r="F13" s="40">
        <f>Sheet1!R4</f>
        <v>0</v>
      </c>
      <c r="G13" s="40" t="str">
        <f>Sheet1!S4</f>
        <v>F</v>
      </c>
      <c r="H13" s="6" t="str">
        <f aca="true" t="shared" si="0" ref="H13:H6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3/2018</v>
      </c>
      <c r="C14" s="1" t="str">
        <f>Sheet1!D5&amp;" "&amp;Sheet1!E5</f>
        <v>Šubarić Ognjen</v>
      </c>
      <c r="D14" s="40">
        <f>Sheet1!G5+Sheet1!I5+Sheet1!M5+Sheet1!F5+Sheet1!H5</f>
        <v>40</v>
      </c>
      <c r="E14" s="40">
        <f>Sheet1!Q5</f>
        <v>25</v>
      </c>
      <c r="F14" s="40">
        <f>Sheet1!R5</f>
        <v>65</v>
      </c>
      <c r="G14" s="40" t="str">
        <f>Sheet1!S5</f>
        <v>D</v>
      </c>
      <c r="H14" s="6" t="str">
        <f t="shared" si="0"/>
        <v>Zadovoljavajuci</v>
      </c>
    </row>
    <row r="15" spans="1:8" ht="15">
      <c r="A15" s="5">
        <f>Sheet1!A6</f>
        <v>4</v>
      </c>
      <c r="B15" s="1" t="str">
        <f>Sheet1!B6&amp;"/"&amp;Sheet1!C6</f>
        <v>4/2018</v>
      </c>
      <c r="C15" s="1" t="str">
        <f>Sheet1!D6&amp;" "&amp;Sheet1!E6</f>
        <v>Golubović Mijajlo</v>
      </c>
      <c r="D15" s="40">
        <f>Sheet1!G6+Sheet1!I6+Sheet1!M6+Sheet1!F6+Sheet1!H6</f>
        <v>40</v>
      </c>
      <c r="E15" s="40">
        <f>Sheet1!Q6</f>
        <v>36</v>
      </c>
      <c r="F15" s="40">
        <f>Sheet1!R6</f>
        <v>76</v>
      </c>
      <c r="G15" s="40" t="str">
        <f>Sheet1!S6</f>
        <v>C</v>
      </c>
      <c r="H15" s="6" t="str">
        <f t="shared" si="0"/>
        <v>Dobar</v>
      </c>
    </row>
    <row r="16" spans="1:8" ht="15">
      <c r="A16" s="5">
        <f>Sheet1!A7</f>
        <v>5</v>
      </c>
      <c r="B16" s="1" t="str">
        <f>Sheet1!B7&amp;"/"&amp;Sheet1!C7</f>
        <v>5/2018</v>
      </c>
      <c r="C16" s="1" t="str">
        <f>Sheet1!D7&amp;" "&amp;Sheet1!E7</f>
        <v>Vučinić Luka</v>
      </c>
      <c r="D16" s="40">
        <f>Sheet1!G7+Sheet1!I7+Sheet1!M7+Sheet1!F7+Sheet1!H7</f>
        <v>41.5</v>
      </c>
      <c r="E16" s="40">
        <f>Sheet1!Q7</f>
        <v>39</v>
      </c>
      <c r="F16" s="40">
        <f>Sheet1!R7</f>
        <v>80.5</v>
      </c>
      <c r="G16" s="40" t="str">
        <f>Sheet1!S7</f>
        <v>B</v>
      </c>
      <c r="H16" s="6" t="str">
        <f t="shared" si="0"/>
        <v>Vrlo dobar</v>
      </c>
    </row>
    <row r="17" spans="1:8" ht="15">
      <c r="A17" s="5">
        <f>Sheet1!A8</f>
        <v>6</v>
      </c>
      <c r="B17" s="1" t="str">
        <f>Sheet1!B8&amp;"/"&amp;Sheet1!C8</f>
        <v>6/2018</v>
      </c>
      <c r="C17" s="1" t="str">
        <f>Sheet1!D8&amp;" "&amp;Sheet1!E8</f>
        <v>Masoničić Đuro</v>
      </c>
      <c r="D17" s="40">
        <f>Sheet1!G8+Sheet1!I8+Sheet1!M8+Sheet1!F8+Sheet1!H8</f>
        <v>35.5</v>
      </c>
      <c r="E17" s="40">
        <f>Sheet1!Q8</f>
        <v>25.5</v>
      </c>
      <c r="F17" s="40">
        <f>Sheet1!R8</f>
        <v>61</v>
      </c>
      <c r="G17" s="40" t="str">
        <f>Sheet1!S8</f>
        <v>D</v>
      </c>
      <c r="H17" s="6" t="str">
        <f t="shared" si="0"/>
        <v>Zadovoljavajuci</v>
      </c>
    </row>
    <row r="18" spans="1:8" ht="15">
      <c r="A18" s="5">
        <f>Sheet1!A9</f>
        <v>7</v>
      </c>
      <c r="B18" s="1" t="str">
        <f>Sheet1!B9&amp;"/"&amp;Sheet1!C9</f>
        <v>7/2018</v>
      </c>
      <c r="C18" s="1" t="str">
        <f>Sheet1!D9&amp;" "&amp;Sheet1!E9</f>
        <v>Veljić Rade</v>
      </c>
      <c r="D18" s="40">
        <f>Sheet1!G9+Sheet1!I9+Sheet1!M9+Sheet1!F9+Sheet1!H9</f>
        <v>40.5</v>
      </c>
      <c r="E18" s="40">
        <f>Sheet1!Q9</f>
        <v>30</v>
      </c>
      <c r="F18" s="40">
        <f>Sheet1!R9</f>
        <v>70.5</v>
      </c>
      <c r="G18" s="40" t="str">
        <f>Sheet1!S9</f>
        <v>C</v>
      </c>
      <c r="H18" s="6" t="str">
        <f t="shared" si="0"/>
        <v>Dobar</v>
      </c>
    </row>
    <row r="19" spans="1:8" ht="15">
      <c r="A19" s="5">
        <f>Sheet1!A10</f>
        <v>8</v>
      </c>
      <c r="B19" s="1" t="str">
        <f>Sheet1!B10&amp;"/"&amp;Sheet1!C10</f>
        <v>8/2018</v>
      </c>
      <c r="C19" s="1" t="str">
        <f>Sheet1!D10&amp;" "&amp;Sheet1!E10</f>
        <v>Lutovac Maksim</v>
      </c>
      <c r="D19" s="40">
        <f>Sheet1!G10+Sheet1!I10+Sheet1!M10+Sheet1!F10+Sheet1!H10</f>
        <v>26</v>
      </c>
      <c r="E19" s="40">
        <f>Sheet1!Q10</f>
        <v>25</v>
      </c>
      <c r="F19" s="40">
        <f>Sheet1!R10</f>
        <v>51</v>
      </c>
      <c r="G19" s="40" t="str">
        <f>Sheet1!S10</f>
        <v>E</v>
      </c>
      <c r="H19" s="6" t="str">
        <f t="shared" si="0"/>
        <v>Dovoljan</v>
      </c>
    </row>
    <row r="20" spans="1:8" ht="15">
      <c r="A20" s="5">
        <f>Sheet1!A11</f>
        <v>9</v>
      </c>
      <c r="B20" s="1" t="str">
        <f>Sheet1!B11&amp;"/"&amp;Sheet1!C11</f>
        <v>9/2018</v>
      </c>
      <c r="C20" s="1" t="str">
        <f>Sheet1!D11&amp;" "&amp;Sheet1!E11</f>
        <v>Rašović Stefan</v>
      </c>
      <c r="D20" s="40">
        <f>Sheet1!G11+Sheet1!I11+Sheet1!M11+Sheet1!F11+Sheet1!H11</f>
        <v>42</v>
      </c>
      <c r="E20" s="40">
        <f>Sheet1!Q11</f>
        <v>48.5</v>
      </c>
      <c r="F20" s="40">
        <f>Sheet1!R11</f>
        <v>90.5</v>
      </c>
      <c r="G20" s="40" t="str">
        <f>Sheet1!S11</f>
        <v>A</v>
      </c>
      <c r="H20" s="6" t="str">
        <f t="shared" si="0"/>
        <v>Odlican</v>
      </c>
    </row>
    <row r="21" spans="1:8" ht="15">
      <c r="A21" s="5">
        <f>Sheet1!A12</f>
        <v>10</v>
      </c>
      <c r="B21" s="1" t="str">
        <f>Sheet1!B12&amp;"/"&amp;Sheet1!C12</f>
        <v>10/2018</v>
      </c>
      <c r="C21" s="1" t="str">
        <f>Sheet1!D12&amp;" "&amp;Sheet1!E12</f>
        <v>Vučković Marina</v>
      </c>
      <c r="D21" s="40">
        <f>Sheet1!G12+Sheet1!I12+Sheet1!M12+Sheet1!F12+Sheet1!H12</f>
        <v>40</v>
      </c>
      <c r="E21" s="40">
        <f>Sheet1!Q12</f>
        <v>32</v>
      </c>
      <c r="F21" s="40">
        <f>Sheet1!R12</f>
        <v>72</v>
      </c>
      <c r="G21" s="40" t="str">
        <f>Sheet1!S12</f>
        <v>C</v>
      </c>
      <c r="H21" s="6" t="str">
        <f t="shared" si="0"/>
        <v>Dobar</v>
      </c>
    </row>
    <row r="22" spans="1:8" ht="15">
      <c r="A22" s="5">
        <f>Sheet1!A13</f>
        <v>11</v>
      </c>
      <c r="B22" s="1" t="str">
        <f>Sheet1!B13&amp;"/"&amp;Sheet1!C13</f>
        <v>11/2018</v>
      </c>
      <c r="C22" s="1" t="str">
        <f>Sheet1!D13&amp;" "&amp;Sheet1!E13</f>
        <v>Utješinović Luka</v>
      </c>
      <c r="D22" s="40">
        <f>Sheet1!G13+Sheet1!I13+Sheet1!M13+Sheet1!F13+Sheet1!H13</f>
        <v>41</v>
      </c>
      <c r="E22" s="40">
        <f>Sheet1!Q13</f>
        <v>49</v>
      </c>
      <c r="F22" s="40">
        <f>Sheet1!R13</f>
        <v>90</v>
      </c>
      <c r="G22" s="40" t="str">
        <f>Sheet1!S13</f>
        <v>A</v>
      </c>
      <c r="H22" s="6" t="str">
        <f t="shared" si="0"/>
        <v>Odlican</v>
      </c>
    </row>
    <row r="23" spans="1:8" ht="15">
      <c r="A23" s="5">
        <f>Sheet1!A14</f>
        <v>12</v>
      </c>
      <c r="B23" s="1" t="str">
        <f>Sheet1!B14&amp;"/"&amp;Sheet1!C14</f>
        <v>12/2018</v>
      </c>
      <c r="C23" s="1" t="str">
        <f>Sheet1!D14&amp;" "&amp;Sheet1!E14</f>
        <v>Petrović Anika</v>
      </c>
      <c r="D23" s="40">
        <f>Sheet1!G14+Sheet1!I14+Sheet1!M14+Sheet1!F14+Sheet1!H14</f>
        <v>46</v>
      </c>
      <c r="E23" s="40">
        <f>Sheet1!Q14</f>
        <v>45</v>
      </c>
      <c r="F23" s="40">
        <f>Sheet1!R14</f>
        <v>91</v>
      </c>
      <c r="G23" s="40" t="str">
        <f>Sheet1!S14</f>
        <v>A</v>
      </c>
      <c r="H23" s="6" t="str">
        <f t="shared" si="0"/>
        <v>Odlican</v>
      </c>
    </row>
    <row r="24" spans="1:8" ht="15">
      <c r="A24" s="5">
        <f>Sheet1!A15</f>
        <v>13</v>
      </c>
      <c r="B24" s="1" t="str">
        <f>Sheet1!B15&amp;"/"&amp;Sheet1!C15</f>
        <v>13/2018</v>
      </c>
      <c r="C24" s="1" t="str">
        <f>Sheet1!D15&amp;" "&amp;Sheet1!E15</f>
        <v>Knežević Milica</v>
      </c>
      <c r="D24" s="40">
        <f>Sheet1!G15+Sheet1!I15+Sheet1!M15+Sheet1!F15+Sheet1!H15</f>
        <v>46</v>
      </c>
      <c r="E24" s="40">
        <f>Sheet1!Q15</f>
        <v>45</v>
      </c>
      <c r="F24" s="40">
        <f>Sheet1!R15</f>
        <v>91</v>
      </c>
      <c r="G24" s="40" t="str">
        <f>Sheet1!S15</f>
        <v>A</v>
      </c>
      <c r="H24" s="6" t="str">
        <f t="shared" si="0"/>
        <v>Odlican</v>
      </c>
    </row>
    <row r="25" spans="1:8" ht="15">
      <c r="A25" s="5">
        <f>Sheet1!A16</f>
        <v>14</v>
      </c>
      <c r="B25" s="1" t="str">
        <f>Sheet1!B16&amp;"/"&amp;Sheet1!C16</f>
        <v>14/2018</v>
      </c>
      <c r="C25" s="1" t="str">
        <f>Sheet1!D16&amp;" "&amp;Sheet1!E16</f>
        <v>Lutovac Vuk</v>
      </c>
      <c r="D25" s="40">
        <f>Sheet1!G16+Sheet1!I16+Sheet1!M16+Sheet1!F16+Sheet1!H16</f>
        <v>34.5</v>
      </c>
      <c r="E25" s="40">
        <f>Sheet1!Q16</f>
        <v>36</v>
      </c>
      <c r="F25" s="40">
        <f>Sheet1!R16</f>
        <v>70.5</v>
      </c>
      <c r="G25" s="40" t="str">
        <f>Sheet1!S16</f>
        <v>C</v>
      </c>
      <c r="H25" s="6" t="str">
        <f t="shared" si="0"/>
        <v>Dobar</v>
      </c>
    </row>
    <row r="26" spans="1:8" ht="15">
      <c r="A26" s="5">
        <f>Sheet1!A17</f>
        <v>15</v>
      </c>
      <c r="B26" s="1" t="str">
        <f>Sheet1!B17&amp;"/"&amp;Sheet1!C17</f>
        <v>15/2018</v>
      </c>
      <c r="C26" s="1" t="str">
        <f>Sheet1!D17&amp;" "&amp;Sheet1!E17</f>
        <v>Delijić Damir</v>
      </c>
      <c r="D26" s="40">
        <f>Sheet1!G17+Sheet1!I17+Sheet1!M17+Sheet1!F17+Sheet1!H17</f>
        <v>47</v>
      </c>
      <c r="E26" s="40">
        <f>Sheet1!Q17</f>
        <v>45</v>
      </c>
      <c r="F26" s="40">
        <f>Sheet1!R17</f>
        <v>92</v>
      </c>
      <c r="G26" s="40" t="str">
        <f>Sheet1!S17</f>
        <v>A</v>
      </c>
      <c r="H26" s="6" t="str">
        <f t="shared" si="0"/>
        <v>Odlican</v>
      </c>
    </row>
    <row r="27" spans="1:8" ht="15">
      <c r="A27" s="5">
        <f>Sheet1!A18</f>
        <v>16</v>
      </c>
      <c r="B27" s="1" t="str">
        <f>Sheet1!B18&amp;"/"&amp;Sheet1!C18</f>
        <v>16/2018</v>
      </c>
      <c r="C27" s="1" t="str">
        <f>Sheet1!D18&amp;" "&amp;Sheet1!E18</f>
        <v>Čeprnić Jovana</v>
      </c>
      <c r="D27" s="40">
        <f>Sheet1!G18+Sheet1!I18+Sheet1!M18+Sheet1!F18+Sheet1!H18</f>
        <v>36</v>
      </c>
      <c r="E27" s="40">
        <f>Sheet1!Q18</f>
        <v>0</v>
      </c>
      <c r="F27" s="40">
        <f>Sheet1!R18</f>
        <v>36</v>
      </c>
      <c r="G27" s="40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17/2018</v>
      </c>
      <c r="C28" s="1" t="str">
        <f>Sheet1!D19&amp;" "&amp;Sheet1!E19</f>
        <v>Đilas Vojislav</v>
      </c>
      <c r="D28" s="40">
        <f>Sheet1!G19+Sheet1!I19+Sheet1!M19+Sheet1!F19+Sheet1!H19</f>
        <v>34</v>
      </c>
      <c r="E28" s="40">
        <f>Sheet1!Q19</f>
        <v>22</v>
      </c>
      <c r="F28" s="40">
        <f>Sheet1!R19</f>
        <v>56</v>
      </c>
      <c r="G28" s="40" t="str">
        <f>Sheet1!S19</f>
        <v>E</v>
      </c>
      <c r="H28" s="6" t="str">
        <f t="shared" si="0"/>
        <v>Dovoljan</v>
      </c>
    </row>
    <row r="29" spans="1:8" ht="15">
      <c r="A29" s="5">
        <f>Sheet1!A20</f>
        <v>18</v>
      </c>
      <c r="B29" s="1" t="str">
        <f>Sheet1!B20&amp;"/"&amp;Sheet1!C20</f>
        <v>18/2018</v>
      </c>
      <c r="C29" s="1" t="str">
        <f>Sheet1!D20&amp;" "&amp;Sheet1!E20</f>
        <v>Turčinović Nikola</v>
      </c>
      <c r="D29" s="40">
        <f>Sheet1!G20+Sheet1!I20+Sheet1!M20+Sheet1!F20+Sheet1!H20</f>
        <v>31</v>
      </c>
      <c r="E29" s="40">
        <f>Sheet1!Q20</f>
        <v>23</v>
      </c>
      <c r="F29" s="40">
        <f>Sheet1!R20</f>
        <v>54</v>
      </c>
      <c r="G29" s="40" t="str">
        <f>Sheet1!S20</f>
        <v>E</v>
      </c>
      <c r="H29" s="6" t="str">
        <f t="shared" si="0"/>
        <v>Dovoljan</v>
      </c>
    </row>
    <row r="30" spans="1:8" ht="15">
      <c r="A30" s="5">
        <f>Sheet1!A21</f>
        <v>19</v>
      </c>
      <c r="B30" s="1" t="str">
        <f>Sheet1!B21&amp;"/"&amp;Sheet1!C21</f>
        <v>19/2018</v>
      </c>
      <c r="C30" s="1" t="str">
        <f>Sheet1!D21&amp;" "&amp;Sheet1!E21</f>
        <v>Kadić Milovan</v>
      </c>
      <c r="D30" s="40">
        <f>Sheet1!G21+Sheet1!I21+Sheet1!M21+Sheet1!F21+Sheet1!H21</f>
        <v>38</v>
      </c>
      <c r="E30" s="40">
        <f>Sheet1!Q21</f>
        <v>23</v>
      </c>
      <c r="F30" s="40">
        <f>Sheet1!R21</f>
        <v>61</v>
      </c>
      <c r="G30" s="40" t="str">
        <f>Sheet1!S21</f>
        <v>D</v>
      </c>
      <c r="H30" s="6" t="str">
        <f t="shared" si="0"/>
        <v>Zadovoljavajuci</v>
      </c>
    </row>
    <row r="31" spans="1:8" ht="15">
      <c r="A31" s="5">
        <f>Sheet1!A22</f>
        <v>20</v>
      </c>
      <c r="B31" s="1" t="str">
        <f>Sheet1!B22&amp;"/"&amp;Sheet1!C22</f>
        <v>20/2018</v>
      </c>
      <c r="C31" s="1" t="str">
        <f>Sheet1!D22&amp;" "&amp;Sheet1!E22</f>
        <v>Novović Nemanja</v>
      </c>
      <c r="D31" s="40">
        <f>Sheet1!G22+Sheet1!I22+Sheet1!M22+Sheet1!F22+Sheet1!H22</f>
        <v>45.5</v>
      </c>
      <c r="E31" s="40">
        <f>Sheet1!Q22</f>
        <v>45</v>
      </c>
      <c r="F31" s="40">
        <f>Sheet1!R22</f>
        <v>90.5</v>
      </c>
      <c r="G31" s="40" t="str">
        <f>Sheet1!S22</f>
        <v>A</v>
      </c>
      <c r="H31" s="6" t="str">
        <f t="shared" si="0"/>
        <v>Odlican</v>
      </c>
    </row>
    <row r="32" spans="1:8" ht="15">
      <c r="A32" s="5">
        <f>Sheet1!A23</f>
        <v>21</v>
      </c>
      <c r="B32" s="1" t="str">
        <f>Sheet1!B23&amp;"/"&amp;Sheet1!C23</f>
        <v>22/2018</v>
      </c>
      <c r="C32" s="1" t="str">
        <f>Sheet1!D23&amp;" "&amp;Sheet1!E23</f>
        <v>Živković Andrija</v>
      </c>
      <c r="D32" s="40">
        <f>Sheet1!G23+Sheet1!I23+Sheet1!M23+Sheet1!F23+Sheet1!H23</f>
        <v>40.5</v>
      </c>
      <c r="E32" s="40">
        <f>Sheet1!Q23</f>
        <v>40</v>
      </c>
      <c r="F32" s="40">
        <f>Sheet1!R23</f>
        <v>80.5</v>
      </c>
      <c r="G32" s="40" t="str">
        <f>Sheet1!S23</f>
        <v>B</v>
      </c>
      <c r="H32" s="6" t="str">
        <f t="shared" si="0"/>
        <v>Vrlo dobar</v>
      </c>
    </row>
    <row r="33" spans="1:8" ht="15">
      <c r="A33" s="5">
        <f>Sheet1!A24</f>
        <v>22</v>
      </c>
      <c r="B33" s="1" t="str">
        <f>Sheet1!B24&amp;"/"&amp;Sheet1!C24</f>
        <v>23/2018</v>
      </c>
      <c r="C33" s="1" t="str">
        <f>Sheet1!D24&amp;" "&amp;Sheet1!E24</f>
        <v>Mitrić Jovo</v>
      </c>
      <c r="D33" s="40">
        <f>Sheet1!G24+Sheet1!I24+Sheet1!M24+Sheet1!F24+Sheet1!H24</f>
        <v>13</v>
      </c>
      <c r="E33" s="40">
        <f>Sheet1!Q24</f>
        <v>0</v>
      </c>
      <c r="F33" s="40">
        <f>Sheet1!R24</f>
        <v>13</v>
      </c>
      <c r="G33" s="40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24/2018</v>
      </c>
      <c r="C34" s="1" t="str">
        <f>Sheet1!D25&amp;" "&amp;Sheet1!E25</f>
        <v>Domazetović Vuk</v>
      </c>
      <c r="D34" s="40">
        <f>Sheet1!G25+Sheet1!I25+Sheet1!M25+Sheet1!F25+Sheet1!H25</f>
        <v>28</v>
      </c>
      <c r="E34" s="40">
        <f>Sheet1!Q25</f>
        <v>23</v>
      </c>
      <c r="F34" s="40">
        <f>Sheet1!R25</f>
        <v>51</v>
      </c>
      <c r="G34" s="40" t="str">
        <f>Sheet1!S25</f>
        <v>E</v>
      </c>
      <c r="H34" s="6" t="str">
        <f t="shared" si="0"/>
        <v>Dovoljan</v>
      </c>
    </row>
    <row r="35" spans="1:8" ht="15">
      <c r="A35" s="5">
        <f>Sheet1!A26</f>
        <v>24</v>
      </c>
      <c r="B35" s="1" t="str">
        <f>Sheet1!B26&amp;"/"&amp;Sheet1!C26</f>
        <v>25/2018</v>
      </c>
      <c r="C35" s="1" t="str">
        <f>Sheet1!D26&amp;" "&amp;Sheet1!E26</f>
        <v>Stojanović Jovana</v>
      </c>
      <c r="D35" s="40">
        <f>Sheet1!G26+Sheet1!I26+Sheet1!M26+Sheet1!F26+Sheet1!H26</f>
        <v>34</v>
      </c>
      <c r="E35" s="40">
        <f>Sheet1!Q26</f>
        <v>0</v>
      </c>
      <c r="F35" s="40">
        <f>Sheet1!R26</f>
        <v>34</v>
      </c>
      <c r="G35" s="40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26/2018</v>
      </c>
      <c r="C36" s="1" t="str">
        <f>Sheet1!D27&amp;" "&amp;Sheet1!E27</f>
        <v>Dizdarević Nerma</v>
      </c>
      <c r="D36" s="40">
        <f>Sheet1!G27+Sheet1!I27+Sheet1!M27+Sheet1!F27+Sheet1!H27</f>
        <v>34</v>
      </c>
      <c r="E36" s="40">
        <f>Sheet1!Q27</f>
        <v>30</v>
      </c>
      <c r="F36" s="40">
        <f>Sheet1!R27</f>
        <v>64</v>
      </c>
      <c r="G36" s="40" t="str">
        <f>Sheet1!S27</f>
        <v>D</v>
      </c>
      <c r="H36" s="6" t="str">
        <f t="shared" si="0"/>
        <v>Zadovoljavajuci</v>
      </c>
    </row>
    <row r="37" spans="1:8" ht="15">
      <c r="A37" s="5">
        <f>Sheet1!A28</f>
        <v>26</v>
      </c>
      <c r="B37" s="1" t="str">
        <f>Sheet1!B28&amp;"/"&amp;Sheet1!C28</f>
        <v>27/2018</v>
      </c>
      <c r="C37" s="1" t="str">
        <f>Sheet1!D28&amp;" "&amp;Sheet1!E28</f>
        <v>Knežević Sonja</v>
      </c>
      <c r="D37" s="40">
        <f>Sheet1!G28+Sheet1!I28+Sheet1!M28+Sheet1!F28+Sheet1!H28</f>
        <v>37.5</v>
      </c>
      <c r="E37" s="40">
        <f>Sheet1!Q28</f>
        <v>24</v>
      </c>
      <c r="F37" s="40">
        <f>Sheet1!R28</f>
        <v>61.5</v>
      </c>
      <c r="G37" s="40" t="str">
        <f>Sheet1!S28</f>
        <v>D</v>
      </c>
      <c r="H37" s="6" t="str">
        <f t="shared" si="0"/>
        <v>Zadovoljavajuci</v>
      </c>
    </row>
    <row r="38" spans="1:8" ht="15">
      <c r="A38" s="5">
        <f>Sheet1!A29</f>
        <v>27</v>
      </c>
      <c r="B38" s="1" t="str">
        <f>Sheet1!B29&amp;"/"&amp;Sheet1!C29</f>
        <v>28/2018</v>
      </c>
      <c r="C38" s="1" t="str">
        <f>Sheet1!D29&amp;" "&amp;Sheet1!E29</f>
        <v>Lazarević Irina</v>
      </c>
      <c r="D38" s="40">
        <f>Sheet1!G29+Sheet1!I29+Sheet1!M29+Sheet1!F29+Sheet1!H29</f>
        <v>44</v>
      </c>
      <c r="E38" s="40">
        <f>Sheet1!Q29</f>
        <v>46</v>
      </c>
      <c r="F38" s="40">
        <f>Sheet1!R29</f>
        <v>90</v>
      </c>
      <c r="G38" s="40" t="str">
        <f>Sheet1!S29</f>
        <v>A</v>
      </c>
      <c r="H38" s="6" t="str">
        <f t="shared" si="0"/>
        <v>Odlican</v>
      </c>
    </row>
    <row r="39" spans="1:8" ht="15">
      <c r="A39" s="5">
        <f>Sheet1!A30</f>
        <v>28</v>
      </c>
      <c r="B39" s="1" t="str">
        <f>Sheet1!B30&amp;"/"&amp;Sheet1!C30</f>
        <v>29/2018</v>
      </c>
      <c r="C39" s="1" t="str">
        <f>Sheet1!D30&amp;" "&amp;Sheet1!E30</f>
        <v>Boljević Luka</v>
      </c>
      <c r="D39" s="40">
        <f>Sheet1!G30+Sheet1!I30+Sheet1!M30+Sheet1!F30+Sheet1!H30</f>
        <v>46.5</v>
      </c>
      <c r="E39" s="40">
        <f>Sheet1!Q30</f>
        <v>40</v>
      </c>
      <c r="F39" s="40">
        <f>Sheet1!R30</f>
        <v>86.5</v>
      </c>
      <c r="G39" s="40" t="str">
        <f>Sheet1!S30</f>
        <v>B</v>
      </c>
      <c r="H39" s="6" t="str">
        <f t="shared" si="0"/>
        <v>Vrlo dobar</v>
      </c>
    </row>
    <row r="40" spans="1:8" ht="15">
      <c r="A40" s="5">
        <f>Sheet1!A31</f>
        <v>29</v>
      </c>
      <c r="B40" s="1" t="str">
        <f>Sheet1!B31&amp;"/"&amp;Sheet1!C31</f>
        <v>30/2018</v>
      </c>
      <c r="C40" s="1" t="str">
        <f>Sheet1!D31&amp;" "&amp;Sheet1!E31</f>
        <v>Miletić Vladimir</v>
      </c>
      <c r="D40" s="40">
        <f>Sheet1!G31+Sheet1!I31+Sheet1!M31+Sheet1!F31+Sheet1!H31</f>
        <v>0</v>
      </c>
      <c r="E40" s="40">
        <f>Sheet1!Q31</f>
        <v>0</v>
      </c>
      <c r="F40" s="40">
        <f>Sheet1!R31</f>
        <v>0</v>
      </c>
      <c r="G40" s="40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31/2018</v>
      </c>
      <c r="C41" s="1" t="str">
        <f>Sheet1!D32&amp;" "&amp;Sheet1!E32</f>
        <v>Čoković Adnan</v>
      </c>
      <c r="D41" s="40">
        <f>Sheet1!G32+Sheet1!I32+Sheet1!M32+Sheet1!F32+Sheet1!H32</f>
        <v>43.5</v>
      </c>
      <c r="E41" s="40">
        <f>Sheet1!Q32</f>
        <v>33</v>
      </c>
      <c r="F41" s="40">
        <f>Sheet1!R32</f>
        <v>76.5</v>
      </c>
      <c r="G41" s="40" t="str">
        <f>Sheet1!S32</f>
        <v>C</v>
      </c>
      <c r="H41" s="6" t="str">
        <f t="shared" si="0"/>
        <v>Dobar</v>
      </c>
    </row>
    <row r="42" spans="1:8" ht="15">
      <c r="A42" s="5">
        <f>Sheet1!A33</f>
        <v>31</v>
      </c>
      <c r="B42" s="1" t="str">
        <f>Sheet1!B33&amp;"/"&amp;Sheet1!C33</f>
        <v>32/2018</v>
      </c>
      <c r="C42" s="1" t="str">
        <f>Sheet1!D33&amp;" "&amp;Sheet1!E33</f>
        <v>Pejović Vasilisa</v>
      </c>
      <c r="D42" s="40">
        <f>Sheet1!G33+Sheet1!I33+Sheet1!M33+Sheet1!F33+Sheet1!H33</f>
        <v>31.5</v>
      </c>
      <c r="E42" s="40">
        <f>Sheet1!Q33</f>
        <v>20</v>
      </c>
      <c r="F42" s="40">
        <f>Sheet1!R33</f>
        <v>51.5</v>
      </c>
      <c r="G42" s="40" t="str">
        <f>Sheet1!S33</f>
        <v>E</v>
      </c>
      <c r="H42" s="6" t="str">
        <f t="shared" si="0"/>
        <v>Dovoljan</v>
      </c>
    </row>
    <row r="43" spans="1:8" ht="15">
      <c r="A43" s="5">
        <f>Sheet1!A34</f>
        <v>32</v>
      </c>
      <c r="B43" s="1" t="str">
        <f>Sheet1!B34&amp;"/"&amp;Sheet1!C34</f>
        <v>33/2018</v>
      </c>
      <c r="C43" s="1" t="str">
        <f>Sheet1!D34&amp;" "&amp;Sheet1!E34</f>
        <v>Radnjić Natalija</v>
      </c>
      <c r="D43" s="40">
        <f>Sheet1!G34+Sheet1!I34+Sheet1!M34+Sheet1!F34+Sheet1!H34</f>
        <v>40</v>
      </c>
      <c r="E43" s="40">
        <f>Sheet1!Q34</f>
        <v>25</v>
      </c>
      <c r="F43" s="40">
        <f>Sheet1!R34</f>
        <v>65</v>
      </c>
      <c r="G43" s="40" t="str">
        <f>Sheet1!S34</f>
        <v>D</v>
      </c>
      <c r="H43" s="6" t="str">
        <f t="shared" si="0"/>
        <v>Zadovoljavajuci</v>
      </c>
    </row>
    <row r="44" spans="1:8" ht="15">
      <c r="A44" s="5">
        <f>Sheet1!A35</f>
        <v>33</v>
      </c>
      <c r="B44" s="1" t="str">
        <f>Sheet1!B35&amp;"/"&amp;Sheet1!C35</f>
        <v>34/2018</v>
      </c>
      <c r="C44" s="1" t="str">
        <f>Sheet1!D35&amp;" "&amp;Sheet1!E35</f>
        <v>Radulović Ana</v>
      </c>
      <c r="D44" s="40">
        <f>Sheet1!G35+Sheet1!I35+Sheet1!M35+Sheet1!F35+Sheet1!H35</f>
        <v>32</v>
      </c>
      <c r="E44" s="40">
        <f>Sheet1!Q35</f>
        <v>20</v>
      </c>
      <c r="F44" s="40">
        <f>Sheet1!R35</f>
        <v>52</v>
      </c>
      <c r="G44" s="40" t="str">
        <f>Sheet1!S35</f>
        <v>E</v>
      </c>
      <c r="H44" s="6" t="str">
        <f t="shared" si="0"/>
        <v>Dovoljan</v>
      </c>
    </row>
    <row r="45" spans="1:8" ht="15">
      <c r="A45" s="5">
        <f>Sheet1!A36</f>
        <v>34</v>
      </c>
      <c r="B45" s="1" t="str">
        <f>Sheet1!B36&amp;"/"&amp;Sheet1!C36</f>
        <v>35/2018</v>
      </c>
      <c r="C45" s="1" t="str">
        <f>Sheet1!D36&amp;" "&amp;Sheet1!E36</f>
        <v>Karličić Milica</v>
      </c>
      <c r="D45" s="40">
        <f>Sheet1!G36+Sheet1!I36+Sheet1!M36+Sheet1!F36+Sheet1!H36</f>
        <v>0</v>
      </c>
      <c r="E45" s="40">
        <f>Sheet1!Q36</f>
        <v>0</v>
      </c>
      <c r="F45" s="40">
        <f>Sheet1!R36</f>
        <v>0</v>
      </c>
      <c r="G45" s="40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36/2018</v>
      </c>
      <c r="C46" s="1" t="str">
        <f>Sheet1!D37&amp;" "&amp;Sheet1!E37</f>
        <v>Damjanović Hajdana</v>
      </c>
      <c r="D46" s="40">
        <f>Sheet1!G37+Sheet1!I37+Sheet1!M37+Sheet1!F37+Sheet1!H37</f>
        <v>12.5</v>
      </c>
      <c r="E46" s="40">
        <f>Sheet1!Q37</f>
        <v>0</v>
      </c>
      <c r="F46" s="40">
        <f>Sheet1!R37</f>
        <v>12.5</v>
      </c>
      <c r="G46" s="40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37/2018</v>
      </c>
      <c r="C47" s="1" t="str">
        <f>Sheet1!D38&amp;" "&amp;Sheet1!E38</f>
        <v>Bulajić Jovana</v>
      </c>
      <c r="D47" s="40">
        <f>Sheet1!G38+Sheet1!I38+Sheet1!M38+Sheet1!F38+Sheet1!H38</f>
        <v>39.5</v>
      </c>
      <c r="E47" s="40">
        <f>Sheet1!Q38</f>
        <v>31</v>
      </c>
      <c r="F47" s="40">
        <f>Sheet1!R38</f>
        <v>70.5</v>
      </c>
      <c r="G47" s="40" t="str">
        <f>Sheet1!S38</f>
        <v>C</v>
      </c>
      <c r="H47" s="6" t="str">
        <f t="shared" si="0"/>
        <v>Dobar</v>
      </c>
    </row>
    <row r="48" spans="1:8" ht="15">
      <c r="A48" s="5">
        <f>Sheet1!A39</f>
        <v>37</v>
      </c>
      <c r="B48" s="1" t="str">
        <f>Sheet1!B39&amp;"/"&amp;Sheet1!C39</f>
        <v>38/2018</v>
      </c>
      <c r="C48" s="1" t="str">
        <f>Sheet1!D39&amp;" "&amp;Sheet1!E39</f>
        <v>Krnić Admir</v>
      </c>
      <c r="D48" s="40">
        <f>Sheet1!G39+Sheet1!I39+Sheet1!M39+Sheet1!F39+Sheet1!H39</f>
        <v>50</v>
      </c>
      <c r="E48" s="40">
        <f>Sheet1!Q39</f>
        <v>50</v>
      </c>
      <c r="F48" s="40">
        <f>Sheet1!R39</f>
        <v>100</v>
      </c>
      <c r="G48" s="40" t="str">
        <f>Sheet1!S39</f>
        <v>A</v>
      </c>
      <c r="H48" s="6" t="str">
        <f t="shared" si="0"/>
        <v>Odlican</v>
      </c>
    </row>
    <row r="49" spans="1:8" ht="15">
      <c r="A49" s="5">
        <f>Sheet1!A40</f>
        <v>38</v>
      </c>
      <c r="B49" s="1" t="str">
        <f>Sheet1!B40&amp;"/"&amp;Sheet1!C40</f>
        <v>39/2018</v>
      </c>
      <c r="C49" s="1" t="str">
        <f>Sheet1!D40&amp;" "&amp;Sheet1!E40</f>
        <v>Blečić Andrijana</v>
      </c>
      <c r="D49" s="40">
        <f>Sheet1!G40+Sheet1!I40+Sheet1!M40+Sheet1!F40+Sheet1!H40</f>
        <v>45</v>
      </c>
      <c r="E49" s="40">
        <f>Sheet1!Q40</f>
        <v>46</v>
      </c>
      <c r="F49" s="40">
        <f>Sheet1!R40</f>
        <v>91</v>
      </c>
      <c r="G49" s="40" t="str">
        <f>Sheet1!S40</f>
        <v>A</v>
      </c>
      <c r="H49" s="6" t="str">
        <f t="shared" si="0"/>
        <v>Odlican</v>
      </c>
    </row>
    <row r="50" spans="1:8" ht="15">
      <c r="A50" s="5">
        <f>Sheet1!A41</f>
        <v>39</v>
      </c>
      <c r="B50" s="1" t="str">
        <f>Sheet1!B41&amp;"/"&amp;Sheet1!C41</f>
        <v>40/2018</v>
      </c>
      <c r="C50" s="1" t="str">
        <f>Sheet1!D41&amp;" "&amp;Sheet1!E41</f>
        <v>Rovčanin Raden</v>
      </c>
      <c r="D50" s="40">
        <f>Sheet1!G41+Sheet1!I41+Sheet1!M41+Sheet1!F41+Sheet1!H41</f>
        <v>42</v>
      </c>
      <c r="E50" s="40">
        <f>Sheet1!Q41</f>
        <v>28</v>
      </c>
      <c r="F50" s="40">
        <f>Sheet1!R41</f>
        <v>70</v>
      </c>
      <c r="G50" s="40" t="str">
        <f>Sheet1!S41</f>
        <v>C</v>
      </c>
      <c r="H50" s="6" t="str">
        <f t="shared" si="0"/>
        <v>Dobar</v>
      </c>
    </row>
    <row r="51" spans="1:8" ht="15">
      <c r="A51" s="5">
        <f>Sheet1!A42</f>
        <v>40</v>
      </c>
      <c r="B51" s="1" t="str">
        <f>Sheet1!B42&amp;"/"&amp;Sheet1!C42</f>
        <v>41/2018</v>
      </c>
      <c r="C51" s="1" t="str">
        <f>Sheet1!D42&amp;" "&amp;Sheet1!E42</f>
        <v>Dedeić Milka</v>
      </c>
      <c r="D51" s="40">
        <f>Sheet1!G42+Sheet1!I42+Sheet1!M42+Sheet1!F42+Sheet1!H42</f>
        <v>46</v>
      </c>
      <c r="E51" s="40">
        <f>Sheet1!Q42</f>
        <v>30</v>
      </c>
      <c r="F51" s="40">
        <f>Sheet1!R42</f>
        <v>76</v>
      </c>
      <c r="G51" s="40" t="str">
        <f>Sheet1!S42</f>
        <v>C</v>
      </c>
      <c r="H51" s="6" t="str">
        <f t="shared" si="0"/>
        <v>Dobar</v>
      </c>
    </row>
    <row r="52" spans="1:8" ht="15">
      <c r="A52" s="5">
        <f>Sheet1!A43</f>
        <v>41</v>
      </c>
      <c r="B52" s="1" t="str">
        <f>Sheet1!B43&amp;"/"&amp;Sheet1!C43</f>
        <v>42/2018</v>
      </c>
      <c r="C52" s="1" t="str">
        <f>Sheet1!D43&amp;" "&amp;Sheet1!E43</f>
        <v>Bektešević Bakir</v>
      </c>
      <c r="D52" s="40">
        <f>Sheet1!G43+Sheet1!I43+Sheet1!M43+Sheet1!F43+Sheet1!H43</f>
        <v>18</v>
      </c>
      <c r="E52" s="40">
        <f>Sheet1!Q43</f>
        <v>32</v>
      </c>
      <c r="F52" s="40">
        <f>Sheet1!R43</f>
        <v>50</v>
      </c>
      <c r="G52" s="40" t="str">
        <f>Sheet1!S43</f>
        <v>E</v>
      </c>
      <c r="H52" s="6" t="str">
        <f t="shared" si="0"/>
        <v>Dovoljan</v>
      </c>
    </row>
    <row r="53" spans="1:8" ht="15">
      <c r="A53" s="5">
        <f>Sheet1!A44</f>
        <v>42</v>
      </c>
      <c r="B53" s="1" t="str">
        <f>Sheet1!B44&amp;"/"&amp;Sheet1!C44</f>
        <v>43/2018</v>
      </c>
      <c r="C53" s="1" t="str">
        <f>Sheet1!D44&amp;" "&amp;Sheet1!E44</f>
        <v>Cmiljanić Dunja</v>
      </c>
      <c r="D53" s="40">
        <f>Sheet1!G44+Sheet1!I44+Sheet1!M44+Sheet1!F44+Sheet1!H44</f>
        <v>33.5</v>
      </c>
      <c r="E53" s="40">
        <f>Sheet1!Q44</f>
        <v>0</v>
      </c>
      <c r="F53" s="40">
        <f>Sheet1!R44</f>
        <v>33.5</v>
      </c>
      <c r="G53" s="40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44/2018</v>
      </c>
      <c r="C54" s="1" t="str">
        <f>Sheet1!D45&amp;" "&amp;Sheet1!E45</f>
        <v>Jovanović Milutin</v>
      </c>
      <c r="D54" s="40">
        <f>Sheet1!G45+Sheet1!I45+Sheet1!M45+Sheet1!F45+Sheet1!H45</f>
        <v>36</v>
      </c>
      <c r="E54" s="40">
        <f>Sheet1!Q45</f>
        <v>34</v>
      </c>
      <c r="F54" s="40">
        <f>Sheet1!R45</f>
        <v>70</v>
      </c>
      <c r="G54" s="40" t="str">
        <f>Sheet1!S45</f>
        <v>C</v>
      </c>
      <c r="H54" s="6" t="str">
        <f t="shared" si="0"/>
        <v>Dobar</v>
      </c>
    </row>
    <row r="55" spans="1:8" ht="15">
      <c r="A55" s="5">
        <f>Sheet1!A46</f>
        <v>44</v>
      </c>
      <c r="B55" s="1" t="str">
        <f>Sheet1!B46&amp;"/"&amp;Sheet1!C46</f>
        <v>45/2018</v>
      </c>
      <c r="C55" s="1" t="str">
        <f>Sheet1!D46&amp;" "&amp;Sheet1!E46</f>
        <v>Žunjić Predrag</v>
      </c>
      <c r="D55" s="40">
        <f>Sheet1!G46+Sheet1!I46+Sheet1!M46+Sheet1!F46+Sheet1!H46</f>
        <v>42</v>
      </c>
      <c r="E55" s="40">
        <f>Sheet1!Q46</f>
        <v>34</v>
      </c>
      <c r="F55" s="40">
        <f>Sheet1!R46</f>
        <v>76</v>
      </c>
      <c r="G55" s="40" t="str">
        <f>Sheet1!S46</f>
        <v>C</v>
      </c>
      <c r="H55" s="6" t="str">
        <f t="shared" si="0"/>
        <v>Dobar</v>
      </c>
    </row>
    <row r="56" spans="1:8" ht="15">
      <c r="A56" s="5">
        <f>Sheet1!A47</f>
        <v>45</v>
      </c>
      <c r="B56" s="1" t="str">
        <f>Sheet1!B47&amp;"/"&amp;Sheet1!C47</f>
        <v>46/2018</v>
      </c>
      <c r="C56" s="1" t="str">
        <f>Sheet1!D47&amp;" "&amp;Sheet1!E47</f>
        <v>Popović Nikola</v>
      </c>
      <c r="D56" s="40">
        <f>Sheet1!G47+Sheet1!I47+Sheet1!M47+Sheet1!F47+Sheet1!H47</f>
        <v>17</v>
      </c>
      <c r="E56" s="40">
        <f>Sheet1!Q47</f>
        <v>38</v>
      </c>
      <c r="F56" s="40">
        <f>Sheet1!R47</f>
        <v>55</v>
      </c>
      <c r="G56" s="40" t="str">
        <f>Sheet1!S47</f>
        <v>E</v>
      </c>
      <c r="H56" s="6" t="str">
        <f t="shared" si="0"/>
        <v>Dovoljan</v>
      </c>
    </row>
    <row r="57" spans="1:8" ht="15">
      <c r="A57" s="5">
        <f>Sheet1!A48</f>
        <v>46</v>
      </c>
      <c r="B57" s="1" t="str">
        <f>Sheet1!B48&amp;"/"&amp;Sheet1!C48</f>
        <v>47/2018</v>
      </c>
      <c r="C57" s="1" t="str">
        <f>Sheet1!D48&amp;" "&amp;Sheet1!E48</f>
        <v>Knežević Vaso</v>
      </c>
      <c r="D57" s="40">
        <f>Sheet1!G48+Sheet1!I48+Sheet1!M48+Sheet1!F48+Sheet1!H48</f>
        <v>32</v>
      </c>
      <c r="E57" s="40">
        <f>Sheet1!Q48</f>
        <v>0</v>
      </c>
      <c r="F57" s="40">
        <f>Sheet1!R48</f>
        <v>32</v>
      </c>
      <c r="G57" s="40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48/2018</v>
      </c>
      <c r="C58" s="1" t="str">
        <f>Sheet1!D49&amp;" "&amp;Sheet1!E49</f>
        <v>Mićović Kristina</v>
      </c>
      <c r="D58" s="40">
        <f>Sheet1!G49+Sheet1!I49+Sheet1!M49+Sheet1!F49+Sheet1!H49</f>
        <v>40.5</v>
      </c>
      <c r="E58" s="40">
        <f>Sheet1!Q49</f>
        <v>40</v>
      </c>
      <c r="F58" s="40">
        <f>Sheet1!R49</f>
        <v>80.5</v>
      </c>
      <c r="G58" s="40" t="str">
        <f>Sheet1!S49</f>
        <v>B</v>
      </c>
      <c r="H58" s="6" t="str">
        <f t="shared" si="0"/>
        <v>Vrlo dobar</v>
      </c>
    </row>
    <row r="59" spans="1:8" ht="15">
      <c r="A59" s="5">
        <f>Sheet1!A50</f>
        <v>48</v>
      </c>
      <c r="B59" s="1" t="str">
        <f>Sheet1!B50&amp;"/"&amp;Sheet1!C50</f>
        <v>49/2018</v>
      </c>
      <c r="C59" s="1" t="str">
        <f>Sheet1!D50&amp;" "&amp;Sheet1!E50</f>
        <v>Vučinić Ružica</v>
      </c>
      <c r="D59" s="40">
        <f>Sheet1!G50+Sheet1!I50+Sheet1!M50+Sheet1!F50+Sheet1!H50</f>
        <v>0</v>
      </c>
      <c r="E59" s="40">
        <f>Sheet1!Q50</f>
        <v>0</v>
      </c>
      <c r="F59" s="40">
        <f>Sheet1!R50</f>
        <v>0</v>
      </c>
      <c r="G59" s="40" t="str">
        <f>Sheet1!S50</f>
        <v>F</v>
      </c>
      <c r="H59" s="6" t="str">
        <f t="shared" si="0"/>
        <v>Nedovoljan</v>
      </c>
    </row>
    <row r="60" spans="1:8" ht="15">
      <c r="A60" s="50">
        <f>Sheet1!A51</f>
        <v>49</v>
      </c>
      <c r="B60" s="51" t="str">
        <f>Sheet1!B51&amp;"/"&amp;Sheet1!C51</f>
        <v>50/2018</v>
      </c>
      <c r="C60" s="51" t="str">
        <f>Sheet1!D51&amp;" "&amp;Sheet1!E51</f>
        <v>Vuković Bobana</v>
      </c>
      <c r="D60" s="52">
        <f>Sheet1!G51+Sheet1!I51+Sheet1!M51+Sheet1!F51+Sheet1!H51</f>
        <v>0</v>
      </c>
      <c r="E60" s="52">
        <f>Sheet1!Q51</f>
        <v>0</v>
      </c>
      <c r="F60" s="52">
        <f>Sheet1!R51</f>
        <v>0</v>
      </c>
      <c r="G60" s="52" t="str">
        <f>Sheet1!S51</f>
        <v>F</v>
      </c>
      <c r="H60" s="49" t="str">
        <f t="shared" si="0"/>
        <v>Nedovoljan</v>
      </c>
    </row>
    <row r="61" spans="1:8" ht="15">
      <c r="A61" s="1">
        <v>50</v>
      </c>
      <c r="B61" s="1" t="s">
        <v>137</v>
      </c>
      <c r="C61" s="1" t="s">
        <v>136</v>
      </c>
      <c r="D61" s="41"/>
      <c r="E61" s="41"/>
      <c r="F61" s="41"/>
      <c r="G61" s="41"/>
      <c r="H61" s="1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61" sqref="R6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104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47</v>
      </c>
      <c r="P4" s="13"/>
      <c r="Q4" s="11"/>
      <c r="R4" s="12"/>
    </row>
    <row r="5" spans="1:19" ht="15.75" customHeight="1">
      <c r="A5" s="104" t="s">
        <v>57</v>
      </c>
      <c r="B5" s="104"/>
      <c r="C5" s="104"/>
      <c r="D5" s="104"/>
      <c r="E5" s="104"/>
      <c r="F5" s="104"/>
      <c r="G5" s="104"/>
      <c r="H5" s="104"/>
      <c r="I5" s="104"/>
      <c r="J5" s="106"/>
      <c r="K5" s="106"/>
      <c r="L5" s="106"/>
      <c r="M5" s="106"/>
      <c r="N5" s="106"/>
      <c r="O5" s="34"/>
      <c r="P5" s="33" t="s">
        <v>40</v>
      </c>
      <c r="Q5" s="33"/>
      <c r="R5" s="33"/>
      <c r="S5" s="33"/>
    </row>
    <row r="6" spans="1:18" ht="6" customHeight="1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27.75" customHeight="1">
      <c r="A7" s="114" t="s">
        <v>0</v>
      </c>
      <c r="B7" s="99" t="s">
        <v>1</v>
      </c>
      <c r="C7" s="99" t="s">
        <v>2</v>
      </c>
      <c r="D7" s="99" t="s">
        <v>8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7" t="s">
        <v>4</v>
      </c>
      <c r="R7" s="109" t="s">
        <v>25</v>
      </c>
    </row>
    <row r="8" spans="1:18" ht="30" customHeight="1">
      <c r="A8" s="115"/>
      <c r="B8" s="100"/>
      <c r="C8" s="100"/>
      <c r="D8" s="111" t="s">
        <v>46</v>
      </c>
      <c r="E8" s="112"/>
      <c r="F8" s="112"/>
      <c r="G8" s="112"/>
      <c r="H8" s="113"/>
      <c r="I8" s="111" t="s">
        <v>9</v>
      </c>
      <c r="J8" s="112"/>
      <c r="K8" s="112"/>
      <c r="L8" s="112"/>
      <c r="M8" s="113"/>
      <c r="N8" s="100" t="s">
        <v>10</v>
      </c>
      <c r="O8" s="100"/>
      <c r="P8" s="101" t="s">
        <v>11</v>
      </c>
      <c r="Q8" s="108"/>
      <c r="R8" s="110"/>
    </row>
    <row r="9" spans="1:18" ht="15.75" thickBot="1">
      <c r="A9" s="116"/>
      <c r="B9" s="101"/>
      <c r="C9" s="101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102"/>
      <c r="Q9" s="108"/>
      <c r="R9" s="110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Božović Boban</v>
      </c>
      <c r="D10" s="1">
        <f>Sheet1!G3</f>
        <v>21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1"/>
      <c r="J10" s="41"/>
      <c r="K10" s="41"/>
      <c r="L10" s="41"/>
      <c r="M10" s="41"/>
      <c r="N10" s="41">
        <f>Sheet1!M3</f>
        <v>23.5</v>
      </c>
      <c r="O10" s="41"/>
      <c r="P10" s="41">
        <f>Sheet1!Q3</f>
        <v>41</v>
      </c>
      <c r="Q10" s="41">
        <f>Sheet1!R3</f>
        <v>85.5</v>
      </c>
      <c r="R10" s="45" t="str">
        <f>Sheet1!S3</f>
        <v>B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Šćepanović Danilo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1"/>
      <c r="J11" s="41"/>
      <c r="K11" s="41"/>
      <c r="L11" s="41"/>
      <c r="M11" s="41"/>
      <c r="N11" s="41">
        <f>Sheet1!M4</f>
        <v>0</v>
      </c>
      <c r="O11" s="41"/>
      <c r="P11" s="41">
        <f>Sheet1!Q4</f>
        <v>0</v>
      </c>
      <c r="Q11" s="41">
        <f>Sheet1!R4</f>
        <v>0</v>
      </c>
      <c r="R11" s="45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Šubarić Ognjen</v>
      </c>
      <c r="D12" s="1">
        <f>Sheet1!G5</f>
        <v>22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1"/>
      <c r="J12" s="41"/>
      <c r="K12" s="41"/>
      <c r="L12" s="41"/>
      <c r="M12" s="41"/>
      <c r="N12" s="41">
        <f>Sheet1!M5</f>
        <v>18</v>
      </c>
      <c r="O12" s="41"/>
      <c r="P12" s="41">
        <f>Sheet1!Q5</f>
        <v>25</v>
      </c>
      <c r="Q12" s="41">
        <f>Sheet1!R5</f>
        <v>65</v>
      </c>
      <c r="R12" s="45" t="str">
        <f>Sheet1!S5</f>
        <v>D</v>
      </c>
      <c r="S12" s="20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Golubović Mijajlo</v>
      </c>
      <c r="D13" s="1">
        <f>Sheet1!G6</f>
        <v>23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1"/>
      <c r="J13" s="41"/>
      <c r="K13" s="41"/>
      <c r="L13" s="41"/>
      <c r="M13" s="41"/>
      <c r="N13" s="41">
        <f>Sheet1!M6</f>
        <v>17</v>
      </c>
      <c r="O13" s="41"/>
      <c r="P13" s="41">
        <f>Sheet1!Q6</f>
        <v>36</v>
      </c>
      <c r="Q13" s="41">
        <f>Sheet1!R6</f>
        <v>76</v>
      </c>
      <c r="R13" s="45" t="str">
        <f>Sheet1!S6</f>
        <v>C</v>
      </c>
      <c r="S13" s="20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Vučinić Luka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1"/>
      <c r="J14" s="41"/>
      <c r="K14" s="41"/>
      <c r="L14" s="41"/>
      <c r="M14" s="41"/>
      <c r="N14" s="41">
        <f>Sheet1!M7</f>
        <v>20.5</v>
      </c>
      <c r="O14" s="41"/>
      <c r="P14" s="41">
        <f>Sheet1!Q7</f>
        <v>39</v>
      </c>
      <c r="Q14" s="41">
        <f>Sheet1!R7</f>
        <v>80.5</v>
      </c>
      <c r="R14" s="45" t="str">
        <f>Sheet1!S7</f>
        <v>B</v>
      </c>
      <c r="S14" s="20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Masoničić Đuro</v>
      </c>
      <c r="D15" s="1">
        <f>Sheet1!G8</f>
        <v>19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1"/>
      <c r="J15" s="41"/>
      <c r="K15" s="41"/>
      <c r="L15" s="41"/>
      <c r="M15" s="41"/>
      <c r="N15" s="41">
        <f>Sheet1!M8</f>
        <v>16.5</v>
      </c>
      <c r="O15" s="41"/>
      <c r="P15" s="41">
        <f>Sheet1!Q8</f>
        <v>25.5</v>
      </c>
      <c r="Q15" s="41">
        <f>Sheet1!R8</f>
        <v>61</v>
      </c>
      <c r="R15" s="45" t="str">
        <f>Sheet1!S8</f>
        <v>D</v>
      </c>
      <c r="S15" s="20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Veljić Rade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1"/>
      <c r="J16" s="41"/>
      <c r="K16" s="41"/>
      <c r="L16" s="41"/>
      <c r="M16" s="41"/>
      <c r="N16" s="41">
        <f>Sheet1!M9</f>
        <v>16.5</v>
      </c>
      <c r="O16" s="41"/>
      <c r="P16" s="41">
        <f>Sheet1!Q9</f>
        <v>30</v>
      </c>
      <c r="Q16" s="41">
        <f>Sheet1!R9</f>
        <v>70.5</v>
      </c>
      <c r="R16" s="45" t="str">
        <f>Sheet1!S9</f>
        <v>C</v>
      </c>
      <c r="S16" s="20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Lutovac Maksim</v>
      </c>
      <c r="D17" s="1">
        <f>Sheet1!G10</f>
        <v>13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1"/>
      <c r="J17" s="41"/>
      <c r="K17" s="41"/>
      <c r="L17" s="41"/>
      <c r="M17" s="41"/>
      <c r="N17" s="41">
        <f>Sheet1!M10</f>
        <v>13</v>
      </c>
      <c r="O17" s="41"/>
      <c r="P17" s="41">
        <f>Sheet1!Q10</f>
        <v>25</v>
      </c>
      <c r="Q17" s="41">
        <f>Sheet1!R10</f>
        <v>51</v>
      </c>
      <c r="R17" s="45" t="str">
        <f>Sheet1!S10</f>
        <v>E</v>
      </c>
      <c r="S17" s="20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Rašović Stefan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1"/>
      <c r="J18" s="41"/>
      <c r="K18" s="41"/>
      <c r="L18" s="41"/>
      <c r="M18" s="41"/>
      <c r="N18" s="41">
        <f>Sheet1!M11</f>
        <v>21</v>
      </c>
      <c r="O18" s="41"/>
      <c r="P18" s="41">
        <f>Sheet1!Q11</f>
        <v>48.5</v>
      </c>
      <c r="Q18" s="41">
        <f>Sheet1!R11</f>
        <v>90.5</v>
      </c>
      <c r="R18" s="45" t="str">
        <f>Sheet1!S11</f>
        <v>A</v>
      </c>
      <c r="S18" s="20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Vučković Marina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1"/>
      <c r="J19" s="41"/>
      <c r="K19" s="41"/>
      <c r="L19" s="41"/>
      <c r="M19" s="41"/>
      <c r="N19" s="41">
        <f>Sheet1!M12</f>
        <v>17</v>
      </c>
      <c r="O19" s="41"/>
      <c r="P19" s="41">
        <f>Sheet1!Q12</f>
        <v>32</v>
      </c>
      <c r="Q19" s="41">
        <f>Sheet1!R12</f>
        <v>72</v>
      </c>
      <c r="R19" s="45" t="str">
        <f>Sheet1!S12</f>
        <v>C</v>
      </c>
      <c r="S19" s="20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Utješinović Luka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1"/>
      <c r="J20" s="41"/>
      <c r="K20" s="41"/>
      <c r="L20" s="41"/>
      <c r="M20" s="41"/>
      <c r="N20" s="41">
        <f>Sheet1!M13</f>
        <v>20</v>
      </c>
      <c r="O20" s="41"/>
      <c r="P20" s="41">
        <f>Sheet1!Q13</f>
        <v>49</v>
      </c>
      <c r="Q20" s="41">
        <f>Sheet1!R13</f>
        <v>90</v>
      </c>
      <c r="R20" s="45" t="str">
        <f>Sheet1!S13</f>
        <v>A</v>
      </c>
      <c r="S20" s="20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Petrović Anika</v>
      </c>
      <c r="D21" s="1">
        <f>Sheet1!G14</f>
        <v>23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1"/>
      <c r="J21" s="41"/>
      <c r="K21" s="41"/>
      <c r="L21" s="41"/>
      <c r="M21" s="41"/>
      <c r="N21" s="41">
        <f>Sheet1!M14</f>
        <v>23</v>
      </c>
      <c r="O21" s="41"/>
      <c r="P21" s="41">
        <f>Sheet1!Q14</f>
        <v>45</v>
      </c>
      <c r="Q21" s="41">
        <f>Sheet1!R14</f>
        <v>91</v>
      </c>
      <c r="R21" s="45" t="str">
        <f>Sheet1!S14</f>
        <v>A</v>
      </c>
      <c r="S21" s="20"/>
    </row>
    <row r="22" spans="1:19" ht="15">
      <c r="A22" s="5">
        <f>Sheet1!A15</f>
        <v>13</v>
      </c>
      <c r="B22" s="1" t="str">
        <f>Sheet1!B15&amp;"/"&amp;Sheet1!C15</f>
        <v>13/2018</v>
      </c>
      <c r="C22" s="1" t="str">
        <f>Sheet1!D15&amp;" "&amp;Sheet1!E15</f>
        <v>Knežević Milica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1"/>
      <c r="J22" s="41"/>
      <c r="K22" s="41"/>
      <c r="L22" s="41"/>
      <c r="M22" s="41"/>
      <c r="N22" s="41">
        <f>Sheet1!M15</f>
        <v>22</v>
      </c>
      <c r="O22" s="41"/>
      <c r="P22" s="41">
        <f>Sheet1!Q15</f>
        <v>45</v>
      </c>
      <c r="Q22" s="41">
        <f>Sheet1!R15</f>
        <v>91</v>
      </c>
      <c r="R22" s="45" t="str">
        <f>Sheet1!S15</f>
        <v>A</v>
      </c>
      <c r="S22" s="20"/>
    </row>
    <row r="23" spans="1:19" ht="15">
      <c r="A23" s="5">
        <f>Sheet1!A16</f>
        <v>14</v>
      </c>
      <c r="B23" s="1" t="str">
        <f>Sheet1!B16&amp;"/"&amp;Sheet1!C16</f>
        <v>14/2018</v>
      </c>
      <c r="C23" s="1" t="str">
        <f>Sheet1!D16&amp;" "&amp;Sheet1!E16</f>
        <v>Lutovac Vuk</v>
      </c>
      <c r="D23" s="1">
        <f>Sheet1!G16</f>
        <v>19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1"/>
      <c r="J23" s="41"/>
      <c r="K23" s="41"/>
      <c r="L23" s="41"/>
      <c r="M23" s="41"/>
      <c r="N23" s="41">
        <f>Sheet1!M16</f>
        <v>15.5</v>
      </c>
      <c r="O23" s="41"/>
      <c r="P23" s="41">
        <f>Sheet1!Q16</f>
        <v>36</v>
      </c>
      <c r="Q23" s="41">
        <f>Sheet1!R16</f>
        <v>70.5</v>
      </c>
      <c r="R23" s="45" t="str">
        <f>Sheet1!S16</f>
        <v>C</v>
      </c>
      <c r="S23" s="20"/>
    </row>
    <row r="24" spans="1:19" ht="15">
      <c r="A24" s="5">
        <f>Sheet1!A17</f>
        <v>15</v>
      </c>
      <c r="B24" s="1" t="str">
        <f>Sheet1!B17&amp;"/"&amp;Sheet1!C17</f>
        <v>15/2018</v>
      </c>
      <c r="C24" s="1" t="str">
        <f>Sheet1!D17&amp;" "&amp;Sheet1!E17</f>
        <v>Delijić Damir</v>
      </c>
      <c r="D24" s="1">
        <f>Sheet1!G17</f>
        <v>24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1"/>
      <c r="J24" s="41"/>
      <c r="K24" s="41"/>
      <c r="L24" s="41"/>
      <c r="M24" s="41"/>
      <c r="N24" s="41">
        <f>Sheet1!M17</f>
        <v>23</v>
      </c>
      <c r="O24" s="41"/>
      <c r="P24" s="41">
        <f>Sheet1!Q17</f>
        <v>45</v>
      </c>
      <c r="Q24" s="41">
        <f>Sheet1!R17</f>
        <v>92</v>
      </c>
      <c r="R24" s="45" t="str">
        <f>Sheet1!S17</f>
        <v>A</v>
      </c>
      <c r="S24" s="20"/>
    </row>
    <row r="25" spans="1:19" ht="15">
      <c r="A25" s="5">
        <f>Sheet1!A18</f>
        <v>16</v>
      </c>
      <c r="B25" s="1" t="str">
        <f>Sheet1!B18&amp;"/"&amp;Sheet1!C18</f>
        <v>16/2018</v>
      </c>
      <c r="C25" s="1" t="str">
        <f>Sheet1!D18&amp;" "&amp;Sheet1!E18</f>
        <v>Čeprnić Jovana</v>
      </c>
      <c r="D25" s="1">
        <f>Sheet1!G18</f>
        <v>19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1"/>
      <c r="J25" s="41"/>
      <c r="K25" s="41"/>
      <c r="L25" s="41"/>
      <c r="M25" s="41"/>
      <c r="N25" s="41">
        <f>Sheet1!M18</f>
        <v>17</v>
      </c>
      <c r="O25" s="41"/>
      <c r="P25" s="41">
        <f>Sheet1!Q18</f>
        <v>0</v>
      </c>
      <c r="Q25" s="41">
        <f>Sheet1!R18</f>
        <v>36</v>
      </c>
      <c r="R25" s="45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17/2018</v>
      </c>
      <c r="C26" s="1" t="str">
        <f>Sheet1!D19&amp;" "&amp;Sheet1!E19</f>
        <v>Đilas Vojislav</v>
      </c>
      <c r="D26" s="1">
        <f>Sheet1!G19</f>
        <v>19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1"/>
      <c r="J26" s="41"/>
      <c r="K26" s="41"/>
      <c r="L26" s="41"/>
      <c r="M26" s="41"/>
      <c r="N26" s="41">
        <f>Sheet1!M19</f>
        <v>15</v>
      </c>
      <c r="O26" s="41"/>
      <c r="P26" s="41">
        <f>Sheet1!Q19</f>
        <v>22</v>
      </c>
      <c r="Q26" s="41">
        <f>Sheet1!R19</f>
        <v>56</v>
      </c>
      <c r="R26" s="45" t="str">
        <f>Sheet1!S19</f>
        <v>E</v>
      </c>
      <c r="S26" s="20"/>
    </row>
    <row r="27" spans="1:19" ht="15">
      <c r="A27" s="5">
        <f>Sheet1!A20</f>
        <v>18</v>
      </c>
      <c r="B27" s="1" t="str">
        <f>Sheet1!B20&amp;"/"&amp;Sheet1!C20</f>
        <v>18/2018</v>
      </c>
      <c r="C27" s="1" t="str">
        <f>Sheet1!D20&amp;" "&amp;Sheet1!E20</f>
        <v>Turčinović Nikola</v>
      </c>
      <c r="D27" s="1">
        <f>Sheet1!G20</f>
        <v>19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1"/>
      <c r="J27" s="41"/>
      <c r="K27" s="41"/>
      <c r="L27" s="41"/>
      <c r="M27" s="41"/>
      <c r="N27" s="41">
        <f>Sheet1!M20</f>
        <v>12</v>
      </c>
      <c r="O27" s="41"/>
      <c r="P27" s="41">
        <f>Sheet1!Q20</f>
        <v>23</v>
      </c>
      <c r="Q27" s="41">
        <f>Sheet1!R20</f>
        <v>54</v>
      </c>
      <c r="R27" s="45" t="str">
        <f>Sheet1!S20</f>
        <v>E</v>
      </c>
      <c r="S27" s="20"/>
    </row>
    <row r="28" spans="1:19" ht="15">
      <c r="A28" s="5">
        <f>Sheet1!A21</f>
        <v>19</v>
      </c>
      <c r="B28" s="1" t="str">
        <f>Sheet1!B21&amp;"/"&amp;Sheet1!C21</f>
        <v>19/2018</v>
      </c>
      <c r="C28" s="1" t="str">
        <f>Sheet1!D21&amp;" "&amp;Sheet1!E21</f>
        <v>Kadić Milovan</v>
      </c>
      <c r="D28" s="1">
        <f>Sheet1!G21</f>
        <v>21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1"/>
      <c r="J28" s="41"/>
      <c r="K28" s="41"/>
      <c r="L28" s="41"/>
      <c r="M28" s="41"/>
      <c r="N28" s="41">
        <f>Sheet1!M21</f>
        <v>17</v>
      </c>
      <c r="O28" s="41"/>
      <c r="P28" s="41">
        <f>Sheet1!Q21</f>
        <v>23</v>
      </c>
      <c r="Q28" s="41">
        <f>Sheet1!R21</f>
        <v>61</v>
      </c>
      <c r="R28" s="45" t="str">
        <f>Sheet1!S21</f>
        <v>D</v>
      </c>
      <c r="S28" s="20"/>
    </row>
    <row r="29" spans="1:19" ht="15">
      <c r="A29" s="5">
        <f>Sheet1!A22</f>
        <v>20</v>
      </c>
      <c r="B29" s="1" t="str">
        <f>Sheet1!B22&amp;"/"&amp;Sheet1!C22</f>
        <v>20/2018</v>
      </c>
      <c r="C29" s="1" t="str">
        <f>Sheet1!D22&amp;" "&amp;Sheet1!E22</f>
        <v>Novović Nemanja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1"/>
      <c r="J29" s="41"/>
      <c r="K29" s="41"/>
      <c r="L29" s="41"/>
      <c r="M29" s="41"/>
      <c r="N29" s="41">
        <f>Sheet1!M22</f>
        <v>21.5</v>
      </c>
      <c r="O29" s="41"/>
      <c r="P29" s="41">
        <f>Sheet1!Q22</f>
        <v>45</v>
      </c>
      <c r="Q29" s="41">
        <f>Sheet1!R22</f>
        <v>90.5</v>
      </c>
      <c r="R29" s="45" t="str">
        <f>Sheet1!S22</f>
        <v>A</v>
      </c>
      <c r="S29" s="20"/>
    </row>
    <row r="30" spans="1:19" ht="15">
      <c r="A30" s="5">
        <f>Sheet1!A23</f>
        <v>21</v>
      </c>
      <c r="B30" s="1" t="str">
        <f>Sheet1!B23&amp;"/"&amp;Sheet1!C23</f>
        <v>22/2018</v>
      </c>
      <c r="C30" s="1" t="str">
        <f>Sheet1!D23&amp;" "&amp;Sheet1!E23</f>
        <v>Živković Andrija</v>
      </c>
      <c r="D30" s="1">
        <f>Sheet1!G23</f>
        <v>20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1"/>
      <c r="J30" s="41"/>
      <c r="K30" s="41"/>
      <c r="L30" s="41"/>
      <c r="M30" s="41"/>
      <c r="N30" s="41">
        <f>Sheet1!M23</f>
        <v>20.5</v>
      </c>
      <c r="O30" s="41"/>
      <c r="P30" s="41">
        <f>Sheet1!Q23</f>
        <v>40</v>
      </c>
      <c r="Q30" s="41">
        <f>Sheet1!R23</f>
        <v>80.5</v>
      </c>
      <c r="R30" s="45" t="str">
        <f>Sheet1!S23</f>
        <v>B</v>
      </c>
      <c r="S30" s="20"/>
    </row>
    <row r="31" spans="1:19" ht="15">
      <c r="A31" s="5">
        <f>Sheet1!A24</f>
        <v>22</v>
      </c>
      <c r="B31" s="1" t="str">
        <f>Sheet1!B24&amp;"/"&amp;Sheet1!C24</f>
        <v>23/2018</v>
      </c>
      <c r="C31" s="1" t="str">
        <f>Sheet1!D24&amp;" "&amp;Sheet1!E24</f>
        <v>Mitrić Jovo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1"/>
      <c r="J31" s="41"/>
      <c r="K31" s="41"/>
      <c r="L31" s="41"/>
      <c r="M31" s="41"/>
      <c r="N31" s="41">
        <f>Sheet1!M24</f>
        <v>13</v>
      </c>
      <c r="O31" s="41"/>
      <c r="P31" s="41">
        <f>Sheet1!Q24</f>
        <v>0</v>
      </c>
      <c r="Q31" s="41">
        <f>Sheet1!R24</f>
        <v>13</v>
      </c>
      <c r="R31" s="45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24/2018</v>
      </c>
      <c r="C32" s="1" t="str">
        <f>Sheet1!D25&amp;" "&amp;Sheet1!E25</f>
        <v>Domazetović Vuk</v>
      </c>
      <c r="D32" s="1">
        <f>Sheet1!G25</f>
        <v>15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1"/>
      <c r="J32" s="41"/>
      <c r="K32" s="41"/>
      <c r="L32" s="41"/>
      <c r="M32" s="41"/>
      <c r="N32" s="41">
        <f>Sheet1!M25</f>
        <v>13</v>
      </c>
      <c r="O32" s="41"/>
      <c r="P32" s="41">
        <f>Sheet1!Q25</f>
        <v>23</v>
      </c>
      <c r="Q32" s="41">
        <f>Sheet1!R25</f>
        <v>51</v>
      </c>
      <c r="R32" s="45" t="str">
        <f>Sheet1!S25</f>
        <v>E</v>
      </c>
      <c r="S32" s="20"/>
    </row>
    <row r="33" spans="1:19" ht="15">
      <c r="A33" s="5">
        <f>Sheet1!A26</f>
        <v>24</v>
      </c>
      <c r="B33" s="1" t="str">
        <f>Sheet1!B26&amp;"/"&amp;Sheet1!C26</f>
        <v>25/2018</v>
      </c>
      <c r="C33" s="1" t="str">
        <f>Sheet1!D26&amp;" "&amp;Sheet1!E26</f>
        <v>Stojanović Jovana</v>
      </c>
      <c r="D33" s="1">
        <f>Sheet1!G26</f>
        <v>19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1"/>
      <c r="J33" s="41"/>
      <c r="K33" s="41"/>
      <c r="L33" s="41"/>
      <c r="M33" s="41"/>
      <c r="N33" s="41">
        <f>Sheet1!M26</f>
        <v>15</v>
      </c>
      <c r="O33" s="41"/>
      <c r="P33" s="41">
        <f>Sheet1!Q26</f>
        <v>0</v>
      </c>
      <c r="Q33" s="41">
        <f>Sheet1!R26</f>
        <v>34</v>
      </c>
      <c r="R33" s="45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26/2018</v>
      </c>
      <c r="C34" s="1" t="str">
        <f>Sheet1!D27&amp;" "&amp;Sheet1!E27</f>
        <v>Dizdarević Nerma</v>
      </c>
      <c r="D34" s="1">
        <f>Sheet1!G27</f>
        <v>19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1"/>
      <c r="J34" s="41"/>
      <c r="K34" s="41"/>
      <c r="L34" s="41"/>
      <c r="M34" s="41"/>
      <c r="N34" s="41">
        <f>Sheet1!M27</f>
        <v>15</v>
      </c>
      <c r="O34" s="41"/>
      <c r="P34" s="41">
        <f>Sheet1!Q27</f>
        <v>30</v>
      </c>
      <c r="Q34" s="41">
        <f>Sheet1!R27</f>
        <v>64</v>
      </c>
      <c r="R34" s="45" t="str">
        <f>Sheet1!S27</f>
        <v>D</v>
      </c>
      <c r="S34" s="20"/>
    </row>
    <row r="35" spans="1:19" ht="15">
      <c r="A35" s="5">
        <f>Sheet1!A28</f>
        <v>26</v>
      </c>
      <c r="B35" s="1" t="str">
        <f>Sheet1!B28&amp;"/"&amp;Sheet1!C28</f>
        <v>27/2018</v>
      </c>
      <c r="C35" s="1" t="str">
        <f>Sheet1!D28&amp;" "&amp;Sheet1!E28</f>
        <v>Knežević Sonja</v>
      </c>
      <c r="D35" s="1">
        <f>Sheet1!G28</f>
        <v>20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1"/>
      <c r="J35" s="41"/>
      <c r="K35" s="41"/>
      <c r="L35" s="41"/>
      <c r="M35" s="41"/>
      <c r="N35" s="41">
        <f>Sheet1!M28</f>
        <v>17.5</v>
      </c>
      <c r="O35" s="41"/>
      <c r="P35" s="41">
        <f>Sheet1!Q28</f>
        <v>24</v>
      </c>
      <c r="Q35" s="41">
        <f>Sheet1!R28</f>
        <v>61.5</v>
      </c>
      <c r="R35" s="45" t="str">
        <f>Sheet1!S28</f>
        <v>D</v>
      </c>
      <c r="S35" s="20"/>
    </row>
    <row r="36" spans="1:19" ht="15">
      <c r="A36" s="5">
        <f>Sheet1!A29</f>
        <v>27</v>
      </c>
      <c r="B36" s="1" t="str">
        <f>Sheet1!B29&amp;"/"&amp;Sheet1!C29</f>
        <v>28/2018</v>
      </c>
      <c r="C36" s="1" t="str">
        <f>Sheet1!D29&amp;" "&amp;Sheet1!E29</f>
        <v>Lazarević Irina</v>
      </c>
      <c r="D36" s="1">
        <f>Sheet1!G29</f>
        <v>24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1"/>
      <c r="J36" s="41"/>
      <c r="K36" s="41"/>
      <c r="L36" s="41"/>
      <c r="M36" s="41"/>
      <c r="N36" s="41">
        <f>Sheet1!M29</f>
        <v>20</v>
      </c>
      <c r="O36" s="41"/>
      <c r="P36" s="41">
        <f>Sheet1!Q29</f>
        <v>46</v>
      </c>
      <c r="Q36" s="41">
        <f>Sheet1!R29</f>
        <v>90</v>
      </c>
      <c r="R36" s="45" t="str">
        <f>Sheet1!S29</f>
        <v>A</v>
      </c>
      <c r="S36" s="20"/>
    </row>
    <row r="37" spans="1:19" ht="15">
      <c r="A37" s="5">
        <f>Sheet1!A30</f>
        <v>28</v>
      </c>
      <c r="B37" s="1" t="str">
        <f>Sheet1!B30&amp;"/"&amp;Sheet1!C30</f>
        <v>29/2018</v>
      </c>
      <c r="C37" s="1" t="str">
        <f>Sheet1!D30&amp;" "&amp;Sheet1!E30</f>
        <v>Boljević Luka</v>
      </c>
      <c r="D37" s="1">
        <f>Sheet1!G30</f>
        <v>24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1"/>
      <c r="J37" s="41"/>
      <c r="K37" s="41"/>
      <c r="L37" s="41"/>
      <c r="M37" s="41"/>
      <c r="N37" s="41">
        <f>Sheet1!M30</f>
        <v>22.5</v>
      </c>
      <c r="O37" s="41"/>
      <c r="P37" s="41">
        <f>Sheet1!Q30</f>
        <v>40</v>
      </c>
      <c r="Q37" s="41">
        <f>Sheet1!R30</f>
        <v>86.5</v>
      </c>
      <c r="R37" s="45" t="str">
        <f>Sheet1!S30</f>
        <v>B</v>
      </c>
      <c r="S37" s="20"/>
    </row>
    <row r="38" spans="1:19" ht="15">
      <c r="A38" s="5">
        <f>Sheet1!A31</f>
        <v>29</v>
      </c>
      <c r="B38" s="1" t="str">
        <f>Sheet1!B31&amp;"/"&amp;Sheet1!C31</f>
        <v>30/2018</v>
      </c>
      <c r="C38" s="1" t="str">
        <f>Sheet1!D31&amp;" "&amp;Sheet1!E31</f>
        <v>Miletić Vladimir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1"/>
      <c r="J38" s="41"/>
      <c r="K38" s="41"/>
      <c r="L38" s="41"/>
      <c r="M38" s="41"/>
      <c r="N38" s="41">
        <f>Sheet1!M31</f>
        <v>0</v>
      </c>
      <c r="O38" s="41"/>
      <c r="P38" s="41">
        <f>Sheet1!Q31</f>
        <v>0</v>
      </c>
      <c r="Q38" s="41">
        <f>Sheet1!R31</f>
        <v>0</v>
      </c>
      <c r="R38" s="45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31/2018</v>
      </c>
      <c r="C39" s="1" t="str">
        <f>Sheet1!D32&amp;" "&amp;Sheet1!E32</f>
        <v>Čoković Adnan</v>
      </c>
      <c r="D39" s="1">
        <f>Sheet1!G32</f>
        <v>24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1"/>
      <c r="J39" s="41"/>
      <c r="K39" s="41"/>
      <c r="L39" s="41"/>
      <c r="M39" s="41"/>
      <c r="N39" s="41">
        <f>Sheet1!M32</f>
        <v>19.5</v>
      </c>
      <c r="O39" s="41"/>
      <c r="P39" s="41">
        <f>Sheet1!Q32</f>
        <v>33</v>
      </c>
      <c r="Q39" s="41">
        <f>Sheet1!R32</f>
        <v>76.5</v>
      </c>
      <c r="R39" s="45" t="str">
        <f>Sheet1!S32</f>
        <v>C</v>
      </c>
      <c r="S39" s="20"/>
    </row>
    <row r="40" spans="1:19" ht="15">
      <c r="A40" s="5">
        <f>Sheet1!A33</f>
        <v>31</v>
      </c>
      <c r="B40" s="1" t="str">
        <f>Sheet1!B33&amp;"/"&amp;Sheet1!C33</f>
        <v>32/2018</v>
      </c>
      <c r="C40" s="1" t="str">
        <f>Sheet1!D33&amp;" "&amp;Sheet1!E33</f>
        <v>Pejović Vasilisa</v>
      </c>
      <c r="D40" s="1">
        <f>Sheet1!G33</f>
        <v>15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1"/>
      <c r="J40" s="41"/>
      <c r="K40" s="41"/>
      <c r="L40" s="41"/>
      <c r="M40" s="41"/>
      <c r="N40" s="41">
        <f>Sheet1!M33</f>
        <v>16.5</v>
      </c>
      <c r="O40" s="41"/>
      <c r="P40" s="41">
        <f>Sheet1!Q33</f>
        <v>20</v>
      </c>
      <c r="Q40" s="41">
        <f>Sheet1!R33</f>
        <v>51.5</v>
      </c>
      <c r="R40" s="45" t="str">
        <f>Sheet1!S33</f>
        <v>E</v>
      </c>
      <c r="S40" s="20"/>
    </row>
    <row r="41" spans="1:19" ht="15">
      <c r="A41" s="5">
        <f>Sheet1!A34</f>
        <v>32</v>
      </c>
      <c r="B41" s="1" t="str">
        <f>Sheet1!B34&amp;"/"&amp;Sheet1!C34</f>
        <v>33/2018</v>
      </c>
      <c r="C41" s="1" t="str">
        <f>Sheet1!D34&amp;" "&amp;Sheet1!E34</f>
        <v>Radnjić Natalija</v>
      </c>
      <c r="D41" s="1">
        <f>Sheet1!G34</f>
        <v>24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1"/>
      <c r="J41" s="41"/>
      <c r="K41" s="41"/>
      <c r="L41" s="41"/>
      <c r="M41" s="41"/>
      <c r="N41" s="41">
        <f>Sheet1!M34</f>
        <v>16</v>
      </c>
      <c r="O41" s="41"/>
      <c r="P41" s="41">
        <f>Sheet1!Q34</f>
        <v>25</v>
      </c>
      <c r="Q41" s="41">
        <f>Sheet1!R34</f>
        <v>65</v>
      </c>
      <c r="R41" s="45" t="str">
        <f>Sheet1!S34</f>
        <v>D</v>
      </c>
      <c r="S41" s="20"/>
    </row>
    <row r="42" spans="1:19" ht="15">
      <c r="A42" s="5">
        <f>Sheet1!A35</f>
        <v>33</v>
      </c>
      <c r="B42" s="1" t="str">
        <f>Sheet1!B35&amp;"/"&amp;Sheet1!C35</f>
        <v>34/2018</v>
      </c>
      <c r="C42" s="1" t="str">
        <f>Sheet1!D35&amp;" "&amp;Sheet1!E35</f>
        <v>Radulović Ana</v>
      </c>
      <c r="D42" s="1">
        <f>Sheet1!G35</f>
        <v>19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1"/>
      <c r="J42" s="41"/>
      <c r="K42" s="41"/>
      <c r="L42" s="41"/>
      <c r="M42" s="41"/>
      <c r="N42" s="41">
        <f>Sheet1!M35</f>
        <v>13</v>
      </c>
      <c r="O42" s="41"/>
      <c r="P42" s="41">
        <f>Sheet1!Q35</f>
        <v>20</v>
      </c>
      <c r="Q42" s="41">
        <f>Sheet1!R35</f>
        <v>52</v>
      </c>
      <c r="R42" s="45" t="str">
        <f>Sheet1!S35</f>
        <v>E</v>
      </c>
      <c r="S42" s="20"/>
    </row>
    <row r="43" spans="1:19" ht="15">
      <c r="A43" s="5">
        <f>Sheet1!A36</f>
        <v>34</v>
      </c>
      <c r="B43" s="1" t="str">
        <f>Sheet1!B36&amp;"/"&amp;Sheet1!C36</f>
        <v>35/2018</v>
      </c>
      <c r="C43" s="1" t="str">
        <f>Sheet1!D36&amp;" "&amp;Sheet1!E36</f>
        <v>Karličić Milica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1"/>
      <c r="J43" s="41"/>
      <c r="K43" s="41"/>
      <c r="L43" s="41"/>
      <c r="M43" s="41"/>
      <c r="N43" s="41">
        <f>Sheet1!M36</f>
        <v>0</v>
      </c>
      <c r="O43" s="41"/>
      <c r="P43" s="41">
        <f>Sheet1!Q36</f>
        <v>0</v>
      </c>
      <c r="Q43" s="41">
        <f>Sheet1!R36</f>
        <v>0</v>
      </c>
      <c r="R43" s="45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36/2018</v>
      </c>
      <c r="C44" s="1" t="str">
        <f>Sheet1!D37&amp;" "&amp;Sheet1!E37</f>
        <v>Damjanović Hajdana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1"/>
      <c r="J44" s="41"/>
      <c r="K44" s="41"/>
      <c r="L44" s="41"/>
      <c r="M44" s="41"/>
      <c r="N44" s="41">
        <f>Sheet1!M37</f>
        <v>12.5</v>
      </c>
      <c r="O44" s="41"/>
      <c r="P44" s="41">
        <f>Sheet1!Q37</f>
        <v>0</v>
      </c>
      <c r="Q44" s="41">
        <f>Sheet1!R37</f>
        <v>12.5</v>
      </c>
      <c r="R44" s="45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37/2018</v>
      </c>
      <c r="C45" s="1" t="str">
        <f>Sheet1!D38&amp;" "&amp;Sheet1!E38</f>
        <v>Bulajić Jovana</v>
      </c>
      <c r="D45" s="1">
        <f>Sheet1!G38</f>
        <v>21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1"/>
      <c r="J45" s="41"/>
      <c r="K45" s="41"/>
      <c r="L45" s="41"/>
      <c r="M45" s="41"/>
      <c r="N45" s="41">
        <f>Sheet1!M38</f>
        <v>18.5</v>
      </c>
      <c r="O45" s="41"/>
      <c r="P45" s="41">
        <f>Sheet1!Q38</f>
        <v>31</v>
      </c>
      <c r="Q45" s="41">
        <f>Sheet1!R38</f>
        <v>70.5</v>
      </c>
      <c r="R45" s="45" t="str">
        <f>Sheet1!S38</f>
        <v>C</v>
      </c>
      <c r="S45" s="20"/>
    </row>
    <row r="46" spans="1:19" ht="15">
      <c r="A46" s="5">
        <f>Sheet1!A39</f>
        <v>37</v>
      </c>
      <c r="B46" s="1" t="str">
        <f>Sheet1!B39&amp;"/"&amp;Sheet1!C39</f>
        <v>38/2018</v>
      </c>
      <c r="C46" s="1" t="str">
        <f>Sheet1!D39&amp;" "&amp;Sheet1!E39</f>
        <v>Krnić Admir</v>
      </c>
      <c r="D46" s="1">
        <f>Sheet1!G39</f>
        <v>25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1"/>
      <c r="J46" s="41"/>
      <c r="K46" s="41"/>
      <c r="L46" s="41"/>
      <c r="M46" s="41"/>
      <c r="N46" s="41">
        <f>Sheet1!M39</f>
        <v>25</v>
      </c>
      <c r="O46" s="41"/>
      <c r="P46" s="41">
        <f>Sheet1!Q39</f>
        <v>50</v>
      </c>
      <c r="Q46" s="41">
        <f>Sheet1!R39</f>
        <v>100</v>
      </c>
      <c r="R46" s="45" t="str">
        <f>Sheet1!S39</f>
        <v>A</v>
      </c>
      <c r="S46" s="20"/>
    </row>
    <row r="47" spans="1:19" ht="15">
      <c r="A47" s="5">
        <f>Sheet1!A40</f>
        <v>38</v>
      </c>
      <c r="B47" s="1" t="str">
        <f>Sheet1!B40&amp;"/"&amp;Sheet1!C40</f>
        <v>39/2018</v>
      </c>
      <c r="C47" s="1" t="str">
        <f>Sheet1!D40&amp;" "&amp;Sheet1!E40</f>
        <v>Blečić Andrijana</v>
      </c>
      <c r="D47" s="1">
        <f>Sheet1!G40</f>
        <v>24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1"/>
      <c r="J47" s="41"/>
      <c r="K47" s="41"/>
      <c r="L47" s="41"/>
      <c r="M47" s="41"/>
      <c r="N47" s="41">
        <f>Sheet1!M40</f>
        <v>21</v>
      </c>
      <c r="O47" s="41"/>
      <c r="P47" s="41">
        <f>Sheet1!Q40</f>
        <v>46</v>
      </c>
      <c r="Q47" s="41">
        <f>Sheet1!R40</f>
        <v>91</v>
      </c>
      <c r="R47" s="45" t="str">
        <f>Sheet1!S40</f>
        <v>A</v>
      </c>
      <c r="S47" s="20"/>
    </row>
    <row r="48" spans="1:19" ht="15">
      <c r="A48" s="5">
        <f>Sheet1!A41</f>
        <v>39</v>
      </c>
      <c r="B48" s="1" t="str">
        <f>Sheet1!B41&amp;"/"&amp;Sheet1!C41</f>
        <v>40/2018</v>
      </c>
      <c r="C48" s="1" t="str">
        <f>Sheet1!D41&amp;" "&amp;Sheet1!E41</f>
        <v>Rovčanin Raden</v>
      </c>
      <c r="D48" s="1">
        <f>Sheet1!G41</f>
        <v>23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1"/>
      <c r="J48" s="41"/>
      <c r="K48" s="41"/>
      <c r="L48" s="41"/>
      <c r="M48" s="41"/>
      <c r="N48" s="41">
        <f>Sheet1!M41</f>
        <v>19</v>
      </c>
      <c r="O48" s="41"/>
      <c r="P48" s="41">
        <f>Sheet1!Q41</f>
        <v>28</v>
      </c>
      <c r="Q48" s="41">
        <f>Sheet1!R41</f>
        <v>70</v>
      </c>
      <c r="R48" s="45" t="str">
        <f>Sheet1!S41</f>
        <v>C</v>
      </c>
      <c r="S48" s="20"/>
    </row>
    <row r="49" spans="1:19" ht="15">
      <c r="A49" s="5">
        <f>Sheet1!A42</f>
        <v>40</v>
      </c>
      <c r="B49" s="1" t="str">
        <f>Sheet1!B42&amp;"/"&amp;Sheet1!C42</f>
        <v>41/2018</v>
      </c>
      <c r="C49" s="1" t="str">
        <f>Sheet1!D42&amp;" "&amp;Sheet1!E42</f>
        <v>Dedeić Milka</v>
      </c>
      <c r="D49" s="1">
        <f>Sheet1!G42</f>
        <v>24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1"/>
      <c r="J49" s="41"/>
      <c r="K49" s="41"/>
      <c r="L49" s="41"/>
      <c r="M49" s="41"/>
      <c r="N49" s="41">
        <f>Sheet1!M42</f>
        <v>22</v>
      </c>
      <c r="O49" s="41"/>
      <c r="P49" s="41">
        <f>Sheet1!Q42</f>
        <v>30</v>
      </c>
      <c r="Q49" s="41">
        <f>Sheet1!R42</f>
        <v>76</v>
      </c>
      <c r="R49" s="45" t="str">
        <f>Sheet1!S42</f>
        <v>C</v>
      </c>
      <c r="S49" s="20"/>
    </row>
    <row r="50" spans="1:19" ht="15">
      <c r="A50" s="5">
        <f>Sheet1!A43</f>
        <v>41</v>
      </c>
      <c r="B50" s="1" t="str">
        <f>Sheet1!B43&amp;"/"&amp;Sheet1!C43</f>
        <v>42/2018</v>
      </c>
      <c r="C50" s="1" t="str">
        <f>Sheet1!D43&amp;" "&amp;Sheet1!E43</f>
        <v>Bektešević Bakir</v>
      </c>
      <c r="D50" s="1">
        <f>Sheet1!G43</f>
        <v>15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1"/>
      <c r="J50" s="41"/>
      <c r="K50" s="41"/>
      <c r="L50" s="41"/>
      <c r="M50" s="41"/>
      <c r="N50" s="41">
        <f>Sheet1!M43</f>
        <v>3</v>
      </c>
      <c r="O50" s="41"/>
      <c r="P50" s="41">
        <f>Sheet1!Q43</f>
        <v>32</v>
      </c>
      <c r="Q50" s="41">
        <f>Sheet1!R43</f>
        <v>50</v>
      </c>
      <c r="R50" s="45" t="str">
        <f>Sheet1!S43</f>
        <v>E</v>
      </c>
      <c r="S50" s="20"/>
    </row>
    <row r="51" spans="1:19" ht="15">
      <c r="A51" s="5">
        <f>Sheet1!A44</f>
        <v>42</v>
      </c>
      <c r="B51" s="1" t="str">
        <f>Sheet1!B44&amp;"/"&amp;Sheet1!C44</f>
        <v>43/2018</v>
      </c>
      <c r="C51" s="1" t="str">
        <f>Sheet1!D44&amp;" "&amp;Sheet1!E44</f>
        <v>Cmiljanić Dunja</v>
      </c>
      <c r="D51" s="1">
        <f>Sheet1!G44</f>
        <v>21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1"/>
      <c r="J51" s="41"/>
      <c r="K51" s="41"/>
      <c r="L51" s="41"/>
      <c r="M51" s="41"/>
      <c r="N51" s="41">
        <f>Sheet1!M44</f>
        <v>12.5</v>
      </c>
      <c r="O51" s="41"/>
      <c r="P51" s="41">
        <f>Sheet1!Q44</f>
        <v>0</v>
      </c>
      <c r="Q51" s="41">
        <f>Sheet1!R44</f>
        <v>33.5</v>
      </c>
      <c r="R51" s="45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44/2018</v>
      </c>
      <c r="C52" s="1" t="str">
        <f>Sheet1!D45&amp;" "&amp;Sheet1!E45</f>
        <v>Jovanović Milutin</v>
      </c>
      <c r="D52" s="1">
        <f>Sheet1!G45</f>
        <v>20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1"/>
      <c r="J52" s="41"/>
      <c r="K52" s="41"/>
      <c r="L52" s="41"/>
      <c r="M52" s="41"/>
      <c r="N52" s="41">
        <f>Sheet1!M45</f>
        <v>16</v>
      </c>
      <c r="O52" s="41"/>
      <c r="P52" s="41">
        <f>Sheet1!Q45</f>
        <v>34</v>
      </c>
      <c r="Q52" s="41">
        <f>Sheet1!R45</f>
        <v>70</v>
      </c>
      <c r="R52" s="45" t="str">
        <f>Sheet1!S45</f>
        <v>C</v>
      </c>
      <c r="S52" s="20"/>
    </row>
    <row r="53" spans="1:19" ht="15">
      <c r="A53" s="5">
        <f>Sheet1!A46</f>
        <v>44</v>
      </c>
      <c r="B53" s="1" t="str">
        <f>Sheet1!B46&amp;"/"&amp;Sheet1!C46</f>
        <v>45/2018</v>
      </c>
      <c r="C53" s="1" t="str">
        <f>Sheet1!D46&amp;" "&amp;Sheet1!E46</f>
        <v>Žunjić Predrag</v>
      </c>
      <c r="D53" s="1">
        <f>Sheet1!G46</f>
        <v>21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1"/>
      <c r="J53" s="41"/>
      <c r="K53" s="41"/>
      <c r="L53" s="41"/>
      <c r="M53" s="41"/>
      <c r="N53" s="41">
        <f>Sheet1!M46</f>
        <v>21</v>
      </c>
      <c r="O53" s="41"/>
      <c r="P53" s="41">
        <f>Sheet1!Q46</f>
        <v>34</v>
      </c>
      <c r="Q53" s="41">
        <f>Sheet1!R46</f>
        <v>76</v>
      </c>
      <c r="R53" s="45" t="str">
        <f>Sheet1!S46</f>
        <v>C</v>
      </c>
      <c r="S53" s="20"/>
    </row>
    <row r="54" spans="1:19" ht="15">
      <c r="A54" s="5">
        <f>Sheet1!A47</f>
        <v>45</v>
      </c>
      <c r="B54" s="1" t="str">
        <f>Sheet1!B47&amp;"/"&amp;Sheet1!C47</f>
        <v>46/2018</v>
      </c>
      <c r="C54" s="1" t="str">
        <f>Sheet1!D47&amp;" "&amp;Sheet1!E47</f>
        <v>Popović Nikola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1"/>
      <c r="J54" s="41"/>
      <c r="K54" s="41"/>
      <c r="L54" s="41"/>
      <c r="M54" s="41"/>
      <c r="N54" s="41">
        <f>Sheet1!M47</f>
        <v>17</v>
      </c>
      <c r="O54" s="41"/>
      <c r="P54" s="41">
        <f>Sheet1!Q47</f>
        <v>38</v>
      </c>
      <c r="Q54" s="41">
        <f>Sheet1!R47</f>
        <v>55</v>
      </c>
      <c r="R54" s="45" t="str">
        <f>Sheet1!S47</f>
        <v>E</v>
      </c>
      <c r="S54" s="20"/>
    </row>
    <row r="55" spans="1:19" ht="15">
      <c r="A55" s="5">
        <f>Sheet1!A48</f>
        <v>46</v>
      </c>
      <c r="B55" s="1" t="str">
        <f>Sheet1!B48&amp;"/"&amp;Sheet1!C48</f>
        <v>47/2018</v>
      </c>
      <c r="C55" s="1" t="str">
        <f>Sheet1!D48&amp;" "&amp;Sheet1!E48</f>
        <v>Knežević Vaso</v>
      </c>
      <c r="D55" s="1">
        <f>Sheet1!G48</f>
        <v>19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1"/>
      <c r="J55" s="41"/>
      <c r="K55" s="41"/>
      <c r="L55" s="41"/>
      <c r="M55" s="41"/>
      <c r="N55" s="41">
        <f>Sheet1!M48</f>
        <v>13</v>
      </c>
      <c r="O55" s="41"/>
      <c r="P55" s="41">
        <f>Sheet1!Q48</f>
        <v>0</v>
      </c>
      <c r="Q55" s="41">
        <f>Sheet1!R48</f>
        <v>32</v>
      </c>
      <c r="R55" s="45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48/2018</v>
      </c>
      <c r="C56" s="1" t="str">
        <f>Sheet1!D49&amp;" "&amp;Sheet1!E49</f>
        <v>Mićović Kristina</v>
      </c>
      <c r="D56" s="1">
        <f>Sheet1!G49</f>
        <v>24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1"/>
      <c r="J56" s="41"/>
      <c r="K56" s="41"/>
      <c r="L56" s="41"/>
      <c r="M56" s="41"/>
      <c r="N56" s="41">
        <f>Sheet1!M49</f>
        <v>16.5</v>
      </c>
      <c r="O56" s="41"/>
      <c r="P56" s="41">
        <f>Sheet1!Q49</f>
        <v>40</v>
      </c>
      <c r="Q56" s="41">
        <f>Sheet1!R49</f>
        <v>80.5</v>
      </c>
      <c r="R56" s="45" t="str">
        <f>Sheet1!S49</f>
        <v>B</v>
      </c>
      <c r="S56" s="20"/>
    </row>
    <row r="57" spans="1:19" ht="15">
      <c r="A57" s="5">
        <f>Sheet1!A50</f>
        <v>48</v>
      </c>
      <c r="B57" s="1" t="str">
        <f>Sheet1!B50&amp;"/"&amp;Sheet1!C50</f>
        <v>49/2018</v>
      </c>
      <c r="C57" s="1" t="str">
        <f>Sheet1!D50&amp;" "&amp;Sheet1!E50</f>
        <v>Vučinić Ružica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1"/>
      <c r="J57" s="41"/>
      <c r="K57" s="41"/>
      <c r="L57" s="41"/>
      <c r="M57" s="41"/>
      <c r="N57" s="41">
        <f>Sheet1!M50</f>
        <v>0</v>
      </c>
      <c r="O57" s="41"/>
      <c r="P57" s="41">
        <f>Sheet1!Q50</f>
        <v>0</v>
      </c>
      <c r="Q57" s="41">
        <f>Sheet1!R50</f>
        <v>0</v>
      </c>
      <c r="R57" s="45" t="str">
        <f>Sheet1!S50</f>
        <v>F</v>
      </c>
      <c r="S57" s="20"/>
    </row>
    <row r="58" spans="1:19" ht="15">
      <c r="A58" s="50">
        <f>Sheet1!A51</f>
        <v>49</v>
      </c>
      <c r="B58" s="51" t="str">
        <f>Sheet1!B51&amp;"/"&amp;Sheet1!C51</f>
        <v>50/2018</v>
      </c>
      <c r="C58" s="51" t="str">
        <f>Sheet1!D51&amp;" "&amp;Sheet1!E51</f>
        <v>Vuković Bobana</v>
      </c>
      <c r="D58" s="51">
        <f>Sheet1!G51</f>
        <v>0</v>
      </c>
      <c r="E58" s="51">
        <f>Sheet1!I51</f>
        <v>0</v>
      </c>
      <c r="F58" s="51">
        <f>Sheet1!F51</f>
        <v>0</v>
      </c>
      <c r="G58" s="51">
        <f>Sheet1!H51</f>
        <v>0</v>
      </c>
      <c r="H58" s="51"/>
      <c r="I58" s="52"/>
      <c r="J58" s="52"/>
      <c r="K58" s="52"/>
      <c r="L58" s="52"/>
      <c r="M58" s="52"/>
      <c r="N58" s="52">
        <f>Sheet1!M51</f>
        <v>0</v>
      </c>
      <c r="O58" s="52"/>
      <c r="P58" s="52">
        <f>Sheet1!Q51</f>
        <v>0</v>
      </c>
      <c r="Q58" s="52">
        <f>Sheet1!R51</f>
        <v>0</v>
      </c>
      <c r="R58" s="53" t="str">
        <f>Sheet1!S51</f>
        <v>F</v>
      </c>
      <c r="S58" s="20"/>
    </row>
    <row r="59" spans="1:19" ht="15.75" thickBot="1">
      <c r="A59" s="42">
        <v>50</v>
      </c>
      <c r="B59" s="43" t="s">
        <v>137</v>
      </c>
      <c r="C59" s="43" t="s">
        <v>136</v>
      </c>
      <c r="D59" s="43"/>
      <c r="E59" s="43"/>
      <c r="F59" s="43"/>
      <c r="G59" s="43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6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2018-02-01T22:33:07Z</cp:lastPrinted>
  <dcterms:created xsi:type="dcterms:W3CDTF">2011-10-03T13:17:30Z</dcterms:created>
  <dcterms:modified xsi:type="dcterms:W3CDTF">2019-02-03T20:46:45Z</dcterms:modified>
  <cp:category/>
  <cp:version/>
  <cp:contentType/>
  <cp:contentStatus/>
</cp:coreProperties>
</file>